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380" documentId="120_S{2AC9BD13-BADA-5192-A53E-5A8FF88502F6}" xr6:coauthVersionLast="47" xr6:coauthVersionMax="47" xr10:uidLastSave="{42027FE2-901E-4AF7-B3AC-E3B3D4EF118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5" i="5"/>
  <c r="L16" i="5"/>
  <c r="L17" i="5"/>
  <c r="L18" i="5"/>
  <c r="L19" i="5"/>
  <c r="L20" i="5"/>
  <c r="L21" i="5"/>
  <c r="L22" i="5"/>
  <c r="L23" i="5"/>
  <c r="L24" i="5"/>
  <c r="J15" i="5"/>
  <c r="J16" i="5"/>
  <c r="J17" i="5"/>
  <c r="J18" i="5"/>
  <c r="J19" i="5"/>
  <c r="J20" i="5"/>
  <c r="J21" i="5"/>
  <c r="J22" i="5"/>
  <c r="J23" i="5"/>
  <c r="J24" i="5"/>
  <c r="I15" i="5"/>
  <c r="I16" i="5"/>
  <c r="I17" i="5"/>
  <c r="I18" i="5"/>
  <c r="I19" i="5"/>
  <c r="I20" i="5"/>
  <c r="I21" i="5"/>
  <c r="I22" i="5"/>
  <c r="I23" i="5"/>
  <c r="I24" i="5"/>
  <c r="G15" i="5"/>
  <c r="G16" i="5"/>
  <c r="G17" i="5"/>
  <c r="G18" i="5"/>
  <c r="G19" i="5"/>
  <c r="G20" i="5"/>
  <c r="G21" i="5"/>
  <c r="G22" i="5"/>
  <c r="G23" i="5"/>
  <c r="G24" i="5"/>
  <c r="B15" i="5"/>
  <c r="B16" i="5"/>
  <c r="B17" i="5"/>
  <c r="B18" i="5"/>
  <c r="B19" i="5"/>
  <c r="B20" i="5"/>
  <c r="B21" i="5"/>
  <c r="B22" i="5"/>
  <c r="B23" i="5"/>
  <c r="B24"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<sst xmlns="http://schemas.openxmlformats.org/spreadsheetml/2006/main" count="181619" uniqueCount="39221">
  <si>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</si>
  <si>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</si>
  <si>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</si>
  <si>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</si>
  <si>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</si>
  <si>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</si>
  <si>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</si>
  <si>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</si>
  <si>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</si>
  <si>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</si>
  <si>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</si>
  <si>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</si>
  <si>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</si>
  <si>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</si>
  <si>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</si>
  <si>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</si>
  <si>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</si>
  <si>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</si>
  <si>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</si>
  <si>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</si>
  <si>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</si>
  <si>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</si>
  <si>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</si>
  <si>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</si>
  <si>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</si>
  <si>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</si>
  <si>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</si>
  <si>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</si>
  <si>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</si>
  <si>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</si>
  <si>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</si>
  <si>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</si>
  <si>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</si>
  <si>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</si>
  <si>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</si>
  <si>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</si>
  <si>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</si>
  <si>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</si>
  <si>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</si>
  <si>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</si>
  <si>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</si>
  <si>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</si>
  <si>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</si>
  <si>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</si>
  <si>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</si>
  <si>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</si>
  <si>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</si>
  <si>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</si>
  <si>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</si>
  <si>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</si>
  <si>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</si>
  <si>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</si>
  <si>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</si>
  <si>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</si>
  <si>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</si>
  <si>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</si>
  <si>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</si>
  <si>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</si>
  <si>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</si>
  <si>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</si>
  <si>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</si>
  <si>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</si>
  <si>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</si>
  <si>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</si>
  <si>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</si>
  <si>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</si>
  <si>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</si>
  <si>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</si>
  <si>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</si>
  <si>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</si>
  <si>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</si>
  <si>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</si>
  <si>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</si>
  <si>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</si>
  <si>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</si>
  <si>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</si>
  <si>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</si>
  <si>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</si>
  <si>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</si>
  <si>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</si>
  <si>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</si>
  <si>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</si>
  <si>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</si>
  <si>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</si>
  <si>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</si>
  <si>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</si>
  <si>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</si>
  <si>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</si>
  <si>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</si>
  <si>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</si>
  <si>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</si>
  <si>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</si>
  <si>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</si>
  <si>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</si>
  <si>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</si>
  <si>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</si>
  <si>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</si>
  <si>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</si>
  <si>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</si>
  <si>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</si>
  <si>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</si>
  <si>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</si>
  <si>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</si>
  <si>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</si>
  <si>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</si>
  <si>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</si>
  <si>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</si>
  <si>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</si>
  <si>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</si>
  <si>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</si>
  <si>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</si>
  <si>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</si>
  <si>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</si>
  <si>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</si>
  <si>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</si>
  <si>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</si>
  <si>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</si>
  <si>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</si>
  <si>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</si>
  <si>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</si>
  <si>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</si>
  <si>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</si>
  <si>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</si>
  <si>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</si>
  <si>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</si>
  <si>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</si>
  <si>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</si>
  <si>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</si>
  <si>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</si>
  <si>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</si>
  <si>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</si>
  <si>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</si>
  <si>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</si>
  <si>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</si>
  <si>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</si>
  <si>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</si>
  <si>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</si>
  <si>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</si>
  <si>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</si>
  <si>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</si>
  <si>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</si>
  <si>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</si>
  <si>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</si>
  <si>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</si>
  <si>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</si>
  <si>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</si>
  <si>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</si>
  <si>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</si>
  <si>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</si>
  <si>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</si>
  <si>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</si>
  <si>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</si>
  <si>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</si>
  <si>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</si>
  <si>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</si>
  <si>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</si>
  <si>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</si>
  <si>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</si>
  <si>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</si>
  <si>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</si>
  <si>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</si>
  <si>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</si>
  <si>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</si>
  <si>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</si>
  <si>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</si>
  <si>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</si>
  <si>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</si>
  <si>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</si>
  <si>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</si>
  <si>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</si>
  <si>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</si>
  <si>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</si>
  <si>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</si>
  <si>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</si>
  <si>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</si>
  <si>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</si>
  <si>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</si>
  <si>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</si>
  <si>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</si>
  <si>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</si>
  <si>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</si>
  <si>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</si>
  <si>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</si>
  <si>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</si>
  <si>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</si>
  <si>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</si>
  <si>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</si>
  <si>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</si>
  <si>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</si>
  <si>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</si>
  <si>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</si>
  <si>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</si>
  <si>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</si>
  <si>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</si>
  <si>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</si>
  <si>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</si>
  <si>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</si>
  <si>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</si>
  <si>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</si>
  <si>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</si>
  <si>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</si>
  <si>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</si>
  <si>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</si>
  <si>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</si>
  <si>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</si>
  <si>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</si>
  <si>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</si>
  <si>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</si>
  <si>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</si>
  <si>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</si>
  <si>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</si>
  <si>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</si>
  <si>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</si>
  <si>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</si>
  <si>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</si>
  <si>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</si>
  <si>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</si>
  <si>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</si>
  <si>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</si>
  <si>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</si>
  <si>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</si>
  <si>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</si>
  <si>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</si>
  <si>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</si>
  <si>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</si>
  <si>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</si>
  <si>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</si>
  <si>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</si>
  <si>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</si>
  <si>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</si>
  <si>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</si>
  <si>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</si>
  <si>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</si>
  <si>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</si>
  <si>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</si>
  <si>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</si>
  <si>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</si>
  <si>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</si>
  <si>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</si>
  <si>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</si>
  <si>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</si>
  <si>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</si>
  <si>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</si>
  <si>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</si>
  <si>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</si>
  <si>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</si>
  <si>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</si>
  <si>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</si>
  <si>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</si>
  <si>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</si>
  <si>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</si>
  <si>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</si>
  <si>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</si>
  <si>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</si>
  <si>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</si>
  <si>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</si>
  <si>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</si>
  <si>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</si>
  <si>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</si>
  <si>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</si>
  <si>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</si>
  <si>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</si>
  <si>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</si>
  <si>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</si>
  <si>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</si>
  <si>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</si>
  <si>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</si>
  <si>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</si>
  <si>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</si>
  <si>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</si>
  <si>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</si>
  <si>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</si>
  <si>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</si>
  <si>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</si>
  <si>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</si>
  <si>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</si>
  <si>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</si>
  <si>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</si>
  <si>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</si>
  <si>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</si>
  <si>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</si>
  <si>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</si>
  <si>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</si>
  <si>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</si>
  <si>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</si>
  <si>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</si>
  <si>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</si>
  <si>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</si>
  <si>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</si>
  <si>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</si>
  <si>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</si>
  <si>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</si>
  <si>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</si>
  <si>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</si>
  <si>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</si>
  <si>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</si>
  <si>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</si>
  <si>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</si>
  <si>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</si>
  <si>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</si>
  <si>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</si>
  <si>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</si>
  <si>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</si>
  <si>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</si>
  <si>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</si>
  <si>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</si>
  <si>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</si>
  <si>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</si>
  <si>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</si>
  <si>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</si>
  <si>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</si>
  <si>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</si>
  <si>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</si>
  <si>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</si>
  <si>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</si>
  <si>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</si>
  <si>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</si>
  <si>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</si>
  <si>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</si>
  <si>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</si>
  <si>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</si>
  <si>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</si>
  <si>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</si>
  <si>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</si>
  <si>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</si>
  <si>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</si>
  <si>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</si>
  <si>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</si>
  <si>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</si>
  <si>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</si>
  <si>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</si>
  <si>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</si>
  <si>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</si>
  <si>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</si>
  <si>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</si>
  <si>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</si>
  <si>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</si>
  <si>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</si>
  <si>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</si>
  <si>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</si>
  <si>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</si>
  <si>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</si>
  <si>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</si>
  <si>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</si>
  <si>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</si>
  <si>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</si>
  <si>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</si>
  <si>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</si>
  <si>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</si>
  <si>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</si>
  <si>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</si>
  <si>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</si>
  <si>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</si>
  <si>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</si>
  <si>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</si>
  <si>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</si>
  <si>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</si>
  <si>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</si>
  <si>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</si>
  <si>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</si>
  <si>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</si>
  <si>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</si>
  <si>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</si>
  <si>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</si>
  <si>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</si>
  <si>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</si>
  <si>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</si>
  <si>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</si>
  <si>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</si>
  <si>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</si>
  <si>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</si>
  <si>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</si>
  <si>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</si>
  <si>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</si>
  <si>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</si>
  <si>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</si>
  <si>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</si>
  <si>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</si>
  <si>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</si>
  <si>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</si>
  <si>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</si>
  <si>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</si>
  <si>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</si>
  <si>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</si>
  <si>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</si>
  <si>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</si>
  <si>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</si>
  <si>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</si>
  <si>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</si>
  <si>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</si>
  <si>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</si>
  <si>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</si>
  <si>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</si>
  <si>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</si>
  <si>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</si>
  <si>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</si>
  <si>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</si>
  <si>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</si>
  <si>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</si>
  <si>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</si>
  <si>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</si>
  <si>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</si>
  <si>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</si>
  <si>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</si>
  <si>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</si>
  <si>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</si>
  <si>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</si>
  <si>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</si>
  <si>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</si>
  <si>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</si>
  <si>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</si>
  <si>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</si>
  <si>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</si>
  <si>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</si>
  <si>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</si>
  <si>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</si>
  <si>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</si>
  <si>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</si>
  <si>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</si>
  <si>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</si>
  <si>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</si>
  <si>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</si>
  <si>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</si>
  <si>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</si>
  <si>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</si>
  <si>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</si>
  <si>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</si>
  <si>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</si>
  <si>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</si>
  <si>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</si>
  <si>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</si>
  <si>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</si>
  <si>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</si>
  <si>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</si>
  <si>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</si>
  <si>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</si>
  <si>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</si>
  <si>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</si>
  <si>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</si>
  <si>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</si>
  <si>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</si>
  <si>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</si>
  <si>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</si>
  <si>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</si>
  <si>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</si>
  <si>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</si>
  <si>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</si>
  <si>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</si>
  <si>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</si>
  <si>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</si>
  <si>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</si>
  <si>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</si>
  <si>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</si>
  <si>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</si>
  <si>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</si>
  <si>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</si>
  <si>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</si>
  <si>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</si>
  <si>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</si>
  <si>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</si>
  <si>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</si>
  <si>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</si>
  <si>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</si>
  <si>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</si>
  <si>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</si>
  <si>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</si>
  <si>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</si>
  <si>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</si>
  <si>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</si>
  <si>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</si>
  <si>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</si>
  <si>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</si>
  <si>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</si>
  <si>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</si>
  <si>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</si>
  <si>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</si>
  <si>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</si>
  <si>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</si>
  <si>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</si>
  <si>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</si>
  <si>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</si>
  <si>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</si>
  <si>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</si>
  <si>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</si>
  <si>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</si>
  <si>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</si>
  <si>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</si>
  <si>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</si>
  <si>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</si>
  <si>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</si>
  <si>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</si>
  <si>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</si>
  <si>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</si>
  <si>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</si>
  <si>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</si>
  <si>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</si>
  <si>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</si>
  <si>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</si>
  <si>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</si>
  <si>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</si>
  <si>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</si>
  <si>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</si>
  <si>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</si>
  <si>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</si>
  <si>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</si>
  <si>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</si>
  <si>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</si>
  <si>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</si>
  <si>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</si>
  <si>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</si>
  <si>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</si>
  <si>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</si>
  <si>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</si>
  <si>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</si>
  <si>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</si>
  <si>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</si>
  <si>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</si>
  <si>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</si>
  <si>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</si>
  <si>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</si>
  <si>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</si>
  <si>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</si>
  <si>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</si>
  <si>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</si>
  <si>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</si>
  <si>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</si>
  <si>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</si>
  <si>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</si>
  <si>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</si>
  <si>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</si>
  <si>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</si>
  <si>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</si>
  <si>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</si>
  <si>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</si>
  <si>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</si>
  <si>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</si>
  <si>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</si>
  <si>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</si>
  <si>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</si>
  <si>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</si>
  <si>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</si>
  <si>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</si>
  <si>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</si>
  <si>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</si>
  <si>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</si>
  <si>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</si>
  <si>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</si>
  <si>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</si>
  <si>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</si>
  <si>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</si>
  <si>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</si>
  <si>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</si>
  <si>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</si>
  <si>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</si>
  <si>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</si>
  <si>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</si>
  <si>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</si>
  <si>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</si>
  <si>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</si>
  <si>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</si>
  <si>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</si>
  <si>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</si>
  <si>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</si>
  <si>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</si>
  <si>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</si>
  <si>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</si>
  <si>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</si>
  <si>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</si>
  <si>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</si>
  <si>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</si>
  <si>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</si>
  <si>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</si>
  <si>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</si>
  <si>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</si>
  <si>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</si>
  <si>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</si>
  <si>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</si>
  <si>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</si>
  <si>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</si>
  <si>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</si>
  <si>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</si>
  <si>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</si>
  <si>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</si>
  <si>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</si>
  <si>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</si>
  <si>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</si>
  <si>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</si>
  <si>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</si>
  <si>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</si>
  <si>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</si>
  <si>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</si>
  <si>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</si>
  <si>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</si>
  <si>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</si>
  <si>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</si>
  <si>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</si>
  <si>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</si>
  <si>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</si>
  <si>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</si>
  <si>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</si>
  <si>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</si>
  <si>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</si>
  <si>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</si>
  <si>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</si>
  <si>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</si>
  <si>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</si>
  <si>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</si>
  <si>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</si>
  <si>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</si>
  <si>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</si>
  <si>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</si>
  <si>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</si>
  <si>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</si>
  <si>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</si>
  <si>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</si>
  <si>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</si>
  <si>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</si>
  <si>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</si>
  <si>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</si>
  <si>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</si>
  <si>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</si>
  <si>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</si>
  <si>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</si>
  <si>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</si>
  <si>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</si>
  <si>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</si>
  <si>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</si>
  <si>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</si>
  <si>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</si>
  <si>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</si>
  <si>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</si>
  <si>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</si>
  <si>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</si>
  <si>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</si>
  <si>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</si>
  <si>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</si>
  <si>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</si>
  <si>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</si>
  <si>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</si>
  <si>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</si>
  <si>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</si>
  <si>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</si>
  <si>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</si>
  <si>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</si>
  <si>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</si>
  <si>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</si>
  <si>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</si>
  <si>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</si>
  <si>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</si>
  <si>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</si>
  <si>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</si>
  <si>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</si>
  <si>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</si>
  <si>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</si>
  <si>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</si>
  <si>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</si>
  <si>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</si>
  <si>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</si>
  <si>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</si>
  <si>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</si>
  <si>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</si>
  <si>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</si>
  <si>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</si>
  <si>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</si>
  <si>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</si>
  <si>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</si>
  <si>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</si>
  <si>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</si>
  <si>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</si>
  <si>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</si>
  <si>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</si>
  <si>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</si>
  <si>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</si>
  <si>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</si>
  <si>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</si>
  <si>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</si>
  <si>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</si>
  <si>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</si>
  <si>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</si>
  <si>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</si>
  <si>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</si>
  <si>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</si>
  <si>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</si>
  <si>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</si>
  <si>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</si>
  <si>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</si>
  <si>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</si>
  <si>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</si>
  <si>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</si>
  <si>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</si>
  <si>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</si>
  <si>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</si>
  <si>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</si>
  <si>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</si>
  <si>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</si>
  <si>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</si>
  <si>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</si>
  <si>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</si>
  <si>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</si>
  <si>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</si>
  <si>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</si>
  <si>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</si>
  <si>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</si>
  <si>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</si>
  <si>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</si>
  <si>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</si>
  <si>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</si>
  <si>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</si>
  <si>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</si>
  <si>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</si>
  <si>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</si>
  <si>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</si>
  <si>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</si>
  <si>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</si>
  <si>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</si>
  <si>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</si>
  <si>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</si>
  <si>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</si>
  <si>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</si>
  <si>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</si>
  <si>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</si>
  <si>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</si>
  <si>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</si>
  <si>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</si>
  <si>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</si>
  <si>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</si>
  <si>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</si>
  <si>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</si>
  <si>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</si>
  <si>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</si>
  <si>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</si>
  <si>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</si>
  <si>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</si>
  <si>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</si>
  <si>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</si>
  <si>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</si>
  <si>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</si>
  <si>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</si>
  <si>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</si>
  <si>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</si>
  <si>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</si>
  <si>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</si>
  <si>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</si>
  <si>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</si>
  <si>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</si>
  <si>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</si>
  <si>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</si>
  <si>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</si>
  <si>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</si>
  <si>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</si>
  <si>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</si>
  <si>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</si>
  <si>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</si>
  <si>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</si>
  <si>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</si>
  <si>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</si>
  <si>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</si>
  <si>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</si>
  <si>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</si>
  <si>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</si>
  <si>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</si>
  <si>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</si>
  <si>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</si>
  <si>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</si>
  <si>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</si>
  <si>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</si>
  <si>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</si>
  <si>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</si>
  <si>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</si>
  <si>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</si>
  <si>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</si>
  <si>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</si>
  <si>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</si>
  <si>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</si>
  <si>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</si>
  <si>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</si>
  <si>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</si>
  <si>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</si>
  <si>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</si>
  <si>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</si>
  <si>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</si>
  <si>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</si>
  <si>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</si>
  <si>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</si>
  <si>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</si>
  <si>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</si>
  <si>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</si>
  <si>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</si>
  <si>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</si>
  <si>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</si>
  <si>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</si>
  <si>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</si>
  <si>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</si>
  <si>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</si>
  <si>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</si>
  <si>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</si>
  <si>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</si>
  <si>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</si>
  <si>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</si>
  <si>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</si>
  <si>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</si>
  <si>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</si>
  <si>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</si>
  <si>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</si>
  <si>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</si>
  <si>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</si>
  <si>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</si>
  <si>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</si>
  <si>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</si>
  <si>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</si>
  <si>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</si>
  <si>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</si>
  <si>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</si>
  <si>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</si>
  <si>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</si>
  <si>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</si>
  <si>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</si>
  <si>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</si>
  <si>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</si>
  <si>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</si>
  <si>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</si>
  <si>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</si>
  <si>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</si>
  <si>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</si>
  <si>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</si>
  <si>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</si>
  <si>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</si>
  <si>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</si>
  <si>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</si>
  <si>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</si>
  <si>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</si>
  <si>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</si>
  <si>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</si>
  <si>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</si>
  <si>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</si>
  <si>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</si>
  <si>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</si>
  <si>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</si>
  <si>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</si>
  <si>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</si>
  <si>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</si>
  <si>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</si>
  <si>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</si>
  <si>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</si>
  <si>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</si>
  <si>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</si>
  <si>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</si>
  <si>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</si>
  <si>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</si>
  <si>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</si>
  <si>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</si>
  <si>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</si>
  <si>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</si>
  <si>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</si>
  <si>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</si>
  <si>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</si>
  <si>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</si>
  <si>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</si>
  <si>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</si>
  <si>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</si>
  <si>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</si>
  <si>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</si>
  <si>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</si>
  <si>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</si>
  <si>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</si>
  <si>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</si>
  <si>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</si>
  <si>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</si>
  <si>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</si>
  <si>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</si>
  <si>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</si>
  <si>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</si>
  <si>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</si>
  <si>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</si>
  <si>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</si>
  <si>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</si>
  <si>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</si>
  <si>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</si>
  <si>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</si>
  <si>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</si>
  <si>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</si>
  <si>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</si>
  <si>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</si>
  <si>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</si>
  <si>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</si>
  <si>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</si>
  <si>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</si>
  <si>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</si>
  <si>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</si>
  <si>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</si>
  <si>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</si>
  <si>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</si>
  <si>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</si>
  <si>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</si>
  <si>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</si>
  <si>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</si>
  <si>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</si>
  <si>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</si>
  <si>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</si>
  <si>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</si>
  <si>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</si>
  <si>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</si>
  <si>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</si>
  <si>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</si>
  <si>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</si>
  <si>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</si>
  <si>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</si>
  <si>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</si>
  <si>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</si>
  <si>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</si>
  <si>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</si>
  <si>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</si>
  <si>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</si>
  <si>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</si>
  <si>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</si>
  <si>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</si>
  <si>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</si>
  <si>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</si>
  <si>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</si>
  <si>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</si>
  <si>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</si>
  <si>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</si>
  <si>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</si>
  <si>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</si>
  <si>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</si>
  <si>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</si>
  <si>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</si>
  <si>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</si>
  <si>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</si>
  <si>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</si>
  <si>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</si>
  <si>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</si>
  <si>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</si>
  <si>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</si>
  <si>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</si>
  <si>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</si>
  <si>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</si>
  <si>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</si>
  <si>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</si>
  <si>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</si>
  <si>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</si>
  <si>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</si>
  <si>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</si>
  <si>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</si>
  <si>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</si>
  <si>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</si>
  <si>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</si>
  <si>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</si>
  <si>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</si>
  <si>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</si>
  <si>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</si>
  <si>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</si>
  <si>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</si>
  <si>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</si>
  <si>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</si>
  <si>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</si>
  <si>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</si>
  <si>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</si>
  <si>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</si>
  <si>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</si>
  <si>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</si>
  <si>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</si>
  <si>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</si>
  <si>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</si>
  <si>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</si>
  <si>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</si>
  <si>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</si>
  <si>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</si>
  <si>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</si>
  <si>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</si>
  <si>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</si>
  <si>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</si>
  <si>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</si>
  <si>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</si>
  <si>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</si>
  <si>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</si>
  <si>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</si>
  <si>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</si>
  <si>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</si>
  <si>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</si>
  <si>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</si>
  <si>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</si>
  <si>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</si>
  <si>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</si>
  <si>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</si>
  <si>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</si>
  <si>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</si>
  <si>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</si>
  <si>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</si>
  <si>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</si>
  <si>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</si>
  <si>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</si>
  <si>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</si>
  <si>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</si>
  <si>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</si>
  <si>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</si>
  <si>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</si>
  <si>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</si>
  <si>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</si>
  <si>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</si>
  <si>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</si>
  <si>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</si>
  <si>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</si>
  <si>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</si>
  <si>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</si>
  <si>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</si>
  <si>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</si>
  <si>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</si>
  <si>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</si>
  <si>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</si>
  <si>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</si>
  <si>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</si>
  <si>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</si>
  <si>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</si>
  <si>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</si>
  <si>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</si>
  <si>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</si>
  <si>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</si>
  <si>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</si>
  <si>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</si>
  <si>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</si>
  <si>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</si>
  <si>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</si>
  <si>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</si>
  <si>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</si>
  <si>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</si>
  <si>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</si>
  <si>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</si>
  <si>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</si>
  <si>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</si>
  <si>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</si>
  <si>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</si>
  <si>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</si>
  <si>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</si>
  <si>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</si>
  <si>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</si>
  <si>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</si>
  <si>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</si>
  <si>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</si>
  <si>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</si>
  <si>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</si>
  <si>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</si>
  <si>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</si>
  <si>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</si>
  <si>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</si>
  <si>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</si>
  <si>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</si>
  <si>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</si>
  <si>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</si>
  <si>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</si>
  <si>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</si>
  <si>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</si>
  <si>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</si>
  <si>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</si>
  <si>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</si>
  <si>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</si>
  <si>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</si>
  <si>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</si>
  <si>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</si>
  <si>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</si>
  <si>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</si>
  <si>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</si>
  <si>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</si>
  <si>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</si>
  <si>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</si>
  <si>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</si>
  <si>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</si>
  <si>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</si>
  <si>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</si>
  <si>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</si>
  <si>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</si>
  <si>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</si>
  <si>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</si>
  <si>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</si>
  <si>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</si>
  <si>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</si>
  <si>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</si>
  <si>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</si>
  <si>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</si>
  <si>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</si>
  <si>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</si>
  <si>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</si>
  <si>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</si>
  <si>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</si>
  <si>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</si>
  <si>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</si>
  <si>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</si>
  <si>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</si>
  <si>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</si>
  <si>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</si>
  <si>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</si>
  <si>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</si>
  <si>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</si>
  <si>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</si>
  <si>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</si>
  <si>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</si>
  <si>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</si>
  <si>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</si>
  <si>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</si>
  <si>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</si>
  <si>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</si>
  <si>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</si>
  <si>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</si>
  <si>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</si>
  <si>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</si>
  <si>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</si>
  <si>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</si>
  <si>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</si>
  <si>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</si>
  <si>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</si>
  <si>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</si>
  <si>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</si>
  <si>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</si>
  <si>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</si>
  <si>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</si>
  <si>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</si>
  <si>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</si>
  <si>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</si>
  <si>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</si>
  <si>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</si>
  <si>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</si>
  <si>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</si>
  <si>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</si>
  <si>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</si>
  <si>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</si>
  <si>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</si>
  <si>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</si>
  <si>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</si>
  <si>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</si>
  <si>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</si>
  <si>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</si>
  <si>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</si>
  <si>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</si>
  <si>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</si>
  <si>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</si>
  <si>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</si>
  <si>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</si>
  <si>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</si>
  <si>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</si>
  <si>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</si>
  <si>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</si>
  <si>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</si>
  <si>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</si>
  <si>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</si>
  <si>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</si>
  <si>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</si>
  <si>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</si>
  <si>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</si>
  <si>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</si>
  <si>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</si>
  <si>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</si>
  <si>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</si>
  <si>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</si>
  <si>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</si>
  <si>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</si>
  <si>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</si>
  <si>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</si>
  <si>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</si>
  <si>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</si>
  <si>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</si>
  <si>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</si>
  <si>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</si>
  <si>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</si>
  <si>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</si>
  <si>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</si>
  <si>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</si>
  <si>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</si>
  <si>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</si>
  <si>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</si>
  <si>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</si>
  <si>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</si>
  <si>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</si>
  <si>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</si>
  <si>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</si>
  <si>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</si>
  <si>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</si>
  <si>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</si>
  <si>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</si>
  <si>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</si>
  <si>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</si>
  <si>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</si>
  <si>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</si>
  <si>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</si>
  <si>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</si>
  <si>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</si>
  <si>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</si>
  <si>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</si>
  <si>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</si>
  <si>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</si>
  <si>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</si>
  <si>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</si>
  <si>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</si>
  <si>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</si>
  <si>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</si>
  <si>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</si>
  <si>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</si>
  <si>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</si>
  <si>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</si>
  <si>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</si>
  <si>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</si>
  <si>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</si>
  <si>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</si>
  <si>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</si>
  <si>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</si>
  <si>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</si>
  <si>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</si>
  <si>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</si>
  <si>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</si>
  <si>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</si>
  <si>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</si>
  <si>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</si>
  <si>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</si>
  <si>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</si>
  <si>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</si>
  <si>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</si>
  <si>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</si>
  <si>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</si>
  <si>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</si>
  <si>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</si>
  <si>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</si>
  <si>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</si>
  <si>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</si>
  <si>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</si>
  <si>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</si>
  <si>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</si>
  <si>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</si>
  <si>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</si>
  <si>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</si>
  <si>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</si>
  <si>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</si>
  <si>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</si>
  <si>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</si>
  <si>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</si>
  <si>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</si>
  <si>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</si>
  <si>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</si>
  <si>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</si>
  <si>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</si>
  <si>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</si>
  <si>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</si>
  <si>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</si>
  <si>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</si>
  <si>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</si>
  <si>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</si>
  <si>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</si>
  <si>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</si>
  <si>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</si>
  <si>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</si>
  <si>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</si>
  <si>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</si>
  <si>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</si>
  <si>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</si>
  <si>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</si>
  <si>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</si>
  <si>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</si>
  <si>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</si>
  <si>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</si>
  <si>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</si>
  <si>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</si>
  <si>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</si>
  <si>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</si>
  <si>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</si>
  <si>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</si>
  <si>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</si>
  <si>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</si>
  <si>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</si>
  <si>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</si>
  <si>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</si>
  <si>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</si>
  <si>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</si>
  <si>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</si>
  <si>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</si>
  <si>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</si>
  <si>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</si>
  <si>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</si>
  <si>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</si>
  <si>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</si>
  <si>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</si>
  <si>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</si>
  <si>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</si>
  <si>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</si>
  <si>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</si>
  <si>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</si>
  <si>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</si>
  <si>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</si>
  <si>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</si>
  <si>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</si>
  <si>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</si>
  <si>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</si>
  <si>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</si>
  <si>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</si>
  <si>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</si>
  <si>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</si>
  <si>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</si>
  <si>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</si>
  <si>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</si>
  <si>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</si>
  <si>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</si>
  <si>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</si>
  <si>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</si>
  <si>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</si>
  <si>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</si>
  <si>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</si>
  <si>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</si>
  <si>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</si>
  <si>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</si>
  <si>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</si>
  <si>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</si>
  <si>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</si>
  <si>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</si>
  <si>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</si>
  <si>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</si>
  <si>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</si>
  <si>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</si>
  <si>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</si>
  <si>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</si>
  <si>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</si>
  <si>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</si>
  <si>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</si>
  <si>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</si>
  <si>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</si>
  <si>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</si>
  <si>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</si>
  <si>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</si>
  <si>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</si>
  <si>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</si>
  <si>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</si>
  <si>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</si>
  <si>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</si>
  <si>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</si>
  <si>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</si>
  <si>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</si>
  <si>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</si>
  <si>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</si>
  <si>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</si>
  <si>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</si>
  <si>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</si>
  <si>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</si>
  <si>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</si>
  <si>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</si>
  <si>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</si>
  <si>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</si>
  <si>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</si>
  <si>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</si>
  <si>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</si>
  <si>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</si>
  <si>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</si>
  <si>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</si>
  <si>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</si>
  <si>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</si>
  <si>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</si>
  <si>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</si>
  <si>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</si>
  <si>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</si>
  <si>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</si>
  <si>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</si>
  <si>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</si>
  <si>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</si>
  <si>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</si>
  <si>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</si>
  <si>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</si>
  <si>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</si>
  <si>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</si>
  <si>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</si>
  <si>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</si>
  <si>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</si>
  <si>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</si>
  <si>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</si>
  <si>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</si>
  <si>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</si>
  <si>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</si>
  <si>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</si>
  <si>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</si>
  <si>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</si>
  <si>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</si>
  <si>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</si>
  <si>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</si>
  <si>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</si>
  <si>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</si>
  <si>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</si>
  <si>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</si>
  <si>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</si>
  <si>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</si>
  <si>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</si>
  <si>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</si>
  <si>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</si>
  <si>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</si>
  <si>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</si>
  <si>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</si>
  <si>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</si>
  <si>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</si>
  <si>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</si>
  <si>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</si>
  <si>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</si>
  <si>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</si>
  <si>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</si>
  <si>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</si>
  <si>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</si>
  <si>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</si>
  <si>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</si>
  <si>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</si>
  <si>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</si>
  <si>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</si>
  <si>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</si>
  <si>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</si>
  <si>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</si>
  <si>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</si>
  <si>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</si>
  <si>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</si>
  <si>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</si>
  <si>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</si>
  <si>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</si>
  <si>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</si>
  <si>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</si>
  <si>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</si>
  <si>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</si>
  <si>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</si>
  <si>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</si>
  <si>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</si>
  <si>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</si>
  <si>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</si>
  <si>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</si>
  <si>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</si>
  <si>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</si>
  <si>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</si>
  <si>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</si>
  <si>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</si>
  <si>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</si>
  <si>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</si>
  <si>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</si>
  <si>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</si>
  <si>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</si>
  <si>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</si>
  <si>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</si>
  <si>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</si>
  <si>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</si>
  <si>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</si>
  <si>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</si>
  <si>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</si>
  <si>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</si>
  <si>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</si>
  <si>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</si>
  <si>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</si>
  <si>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</si>
  <si>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</si>
  <si>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</si>
  <si>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</si>
  <si>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</si>
  <si>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</si>
  <si>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</si>
  <si>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</si>
  <si>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</si>
  <si>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</si>
  <si>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</si>
  <si>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</si>
  <si>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</si>
  <si>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</si>
  <si>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</si>
  <si>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</si>
  <si>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</si>
  <si>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</si>
  <si>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</si>
  <si>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</si>
  <si>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</si>
  <si>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</si>
  <si>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</si>
  <si>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</si>
  <si>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</si>
  <si>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</si>
  <si>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</si>
  <si>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</si>
  <si>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</si>
  <si>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</si>
  <si>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</si>
  <si>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</si>
  <si>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</si>
  <si>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</si>
  <si>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</si>
  <si>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</si>
  <si>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</si>
  <si>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</si>
  <si>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</si>
  <si>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</si>
  <si>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</si>
  <si>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</si>
  <si>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</si>
  <si>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</si>
  <si>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</si>
  <si>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</si>
  <si>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</si>
  <si>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</si>
  <si>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</si>
  <si>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</si>
  <si>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</si>
  <si>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</si>
  <si>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</si>
  <si>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</si>
  <si>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</si>
  <si>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</si>
  <si>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</si>
  <si>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</si>
  <si>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</si>
  <si>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</si>
  <si>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</si>
  <si>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</si>
  <si>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</si>
  <si>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</si>
  <si>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</si>
  <si>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</si>
  <si>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</si>
  <si>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</si>
  <si>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</si>
  <si>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</si>
  <si>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</si>
  <si>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</si>
  <si>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</si>
  <si>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</si>
  <si>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</si>
  <si>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</si>
  <si>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</si>
  <si>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</si>
  <si>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</si>
  <si>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</si>
  <si>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</si>
  <si>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</si>
  <si>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</si>
  <si>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</si>
  <si>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</si>
  <si>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</si>
  <si>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</si>
  <si>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</si>
  <si>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</si>
  <si>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</si>
  <si>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</si>
  <si>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</si>
  <si>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</si>
  <si>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</si>
  <si>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</si>
  <si>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</si>
  <si>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</si>
  <si>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</si>
  <si>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</si>
  <si>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</si>
  <si>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</si>
  <si>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</si>
  <si>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</si>
  <si>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</si>
  <si>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</si>
  <si>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</si>
  <si>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</si>
  <si>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</si>
  <si>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</si>
  <si>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</si>
  <si>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</si>
  <si>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</si>
  <si>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</si>
  <si>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</si>
  <si>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</si>
  <si>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</si>
  <si>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</si>
  <si>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</si>
  <si>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</si>
  <si>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</si>
  <si>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</si>
  <si>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</si>
  <si>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</si>
  <si>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</si>
  <si>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</si>
  <si>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</si>
  <si>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</si>
  <si>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</si>
  <si>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</si>
  <si>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</si>
  <si>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</si>
  <si>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</si>
  <si>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</si>
  <si>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</si>
  <si>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</si>
  <si>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</si>
  <si>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</si>
  <si>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</si>
  <si>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</si>
  <si>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</si>
  <si>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</si>
  <si>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</si>
  <si>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</si>
  <si>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</si>
  <si>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</si>
  <si>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</si>
  <si>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</si>
  <si>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</si>
  <si>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</si>
  <si>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</si>
  <si>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</si>
  <si>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</si>
  <si>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</si>
  <si>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</si>
  <si>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</si>
  <si>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</si>
  <si>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</si>
  <si>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</si>
  <si>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</si>
  <si>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</si>
  <si>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</si>
  <si>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</si>
  <si>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</si>
  <si>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</si>
  <si>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</si>
  <si>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</si>
  <si>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</si>
  <si>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</si>
  <si>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</si>
  <si>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</si>
  <si>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</si>
  <si>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</si>
  <si>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</si>
  <si>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</si>
  <si>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</si>
  <si>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</si>
  <si>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</si>
  <si>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</si>
  <si>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</si>
  <si>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</si>
  <si>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</si>
  <si>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</si>
  <si>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</si>
  <si>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</si>
  <si>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</si>
  <si>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</si>
  <si>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</si>
  <si>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</si>
  <si>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</si>
  <si>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</si>
  <si>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</si>
  <si>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</si>
  <si>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</si>
  <si>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</si>
  <si>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</si>
  <si>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</si>
  <si>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</si>
  <si>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</si>
  <si>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</si>
  <si>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</si>
  <si>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</si>
  <si>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</si>
  <si>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</si>
  <si>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</si>
  <si>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</si>
  <si>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</si>
  <si>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</si>
  <si>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</si>
  <si>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</si>
  <si>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</si>
  <si>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</si>
  <si>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</si>
  <si>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</si>
  <si>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</si>
  <si>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</si>
  <si>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</si>
  <si>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</si>
  <si>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</si>
  <si>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</si>
  <si>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</si>
  <si>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</si>
  <si>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</si>
  <si>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</si>
  <si>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</si>
  <si>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</si>
  <si>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</si>
  <si>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</si>
  <si>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</si>
  <si>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</si>
  <si>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</si>
  <si>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</si>
  <si>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</si>
  <si>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</si>
  <si>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</si>
  <si>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</si>
  <si>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</si>
  <si>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</si>
  <si>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</si>
  <si>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</si>
  <si>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</si>
  <si>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</si>
  <si>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</si>
  <si>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</si>
  <si>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</si>
  <si>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</si>
  <si>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</si>
  <si>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</si>
  <si>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</si>
  <si>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</si>
  <si>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</si>
  <si>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</si>
  <si>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</si>
  <si>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</si>
  <si>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</si>
  <si>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</si>
  <si>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</si>
  <si>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</si>
  <si>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</si>
  <si>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</si>
  <si>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</si>
  <si>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</si>
  <si>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</si>
  <si>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</si>
  <si>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</si>
  <si>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</si>
  <si>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</si>
  <si>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</si>
  <si>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</si>
  <si>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</si>
  <si>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</si>
  <si>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</si>
  <si>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</si>
  <si>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</si>
  <si>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</si>
  <si>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</si>
  <si>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</si>
  <si>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</si>
  <si>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</si>
  <si>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</si>
  <si>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</si>
  <si>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</si>
  <si>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</si>
  <si>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</si>
  <si>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</si>
  <si>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</si>
  <si>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</si>
  <si>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</si>
  <si>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</si>
  <si>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</si>
  <si>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</si>
  <si>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</si>
  <si>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</si>
  <si>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</si>
  <si>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</si>
  <si>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</si>
  <si>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</si>
  <si>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</si>
  <si>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</si>
  <si>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</si>
  <si>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</si>
  <si>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</si>
  <si>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</si>
  <si>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</si>
  <si>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</si>
  <si>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</si>
  <si>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</si>
  <si>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</si>
  <si>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</si>
  <si>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</si>
  <si>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</si>
  <si>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</si>
  <si>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</si>
  <si>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</si>
  <si>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</si>
  <si>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</si>
  <si>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</si>
  <si>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</si>
  <si>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</si>
  <si>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</si>
  <si>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</si>
  <si>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</si>
  <si>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</si>
  <si>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</si>
  <si>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</si>
  <si>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</si>
  <si>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</si>
  <si>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</si>
  <si>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</si>
  <si>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</si>
  <si>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</si>
  <si>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</si>
  <si>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</si>
  <si>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</si>
  <si>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</si>
  <si>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</si>
  <si>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</si>
  <si>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</si>
  <si>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</si>
  <si>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</si>
  <si>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</si>
  <si>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</si>
  <si>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</si>
  <si>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</si>
  <si>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</si>
  <si>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</si>
  <si>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</si>
  <si>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</si>
  <si>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</si>
  <si>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</si>
  <si>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</si>
  <si>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</si>
  <si>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</si>
  <si>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</si>
  <si>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</si>
  <si>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</si>
  <si>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</si>
  <si>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</si>
  <si>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</si>
  <si>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</si>
  <si>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</si>
  <si>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</si>
  <si>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</si>
  <si>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</si>
  <si>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</si>
  <si>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</si>
  <si>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</si>
  <si>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</si>
  <si>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</si>
  <si>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</si>
  <si>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</si>
  <si>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</si>
  <si>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</si>
  <si>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</si>
  <si>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</si>
  <si>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</si>
  <si>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</si>
  <si>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</si>
  <si>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</si>
  <si>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</si>
  <si>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</si>
  <si>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</si>
  <si>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</si>
  <si>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</si>
  <si>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</si>
  <si>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</si>
  <si>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</si>
  <si>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</si>
  <si>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</si>
  <si>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</si>
  <si>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</si>
  <si>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</si>
  <si>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</si>
  <si>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</si>
  <si>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</si>
  <si>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</si>
  <si>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</si>
  <si>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</si>
  <si>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</si>
  <si>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</si>
  <si>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</si>
  <si>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</si>
  <si>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</si>
  <si>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</si>
  <si>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</si>
  <si>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</si>
  <si>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</si>
  <si>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</si>
  <si>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</si>
  <si>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</si>
  <si>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</si>
  <si>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</si>
  <si>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</si>
  <si>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</si>
  <si>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</si>
  <si>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</si>
  <si>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</si>
  <si>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</si>
  <si>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</si>
  <si>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</si>
  <si>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</si>
  <si>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</si>
  <si>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</si>
  <si>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</si>
  <si>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</si>
  <si>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</si>
  <si>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</si>
  <si>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</si>
  <si>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</si>
  <si>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</si>
  <si>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</si>
  <si>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</si>
  <si>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</si>
  <si>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</si>
  <si>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</si>
  <si>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</si>
  <si>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</si>
  <si>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</si>
  <si>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</si>
  <si>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</si>
  <si>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</si>
  <si>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</si>
  <si>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</si>
  <si>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</si>
  <si>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</si>
  <si>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</si>
  <si>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</si>
  <si>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</si>
  <si>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</si>
  <si>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</si>
  <si>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</si>
  <si>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</si>
  <si>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</si>
  <si>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</si>
  <si>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</si>
  <si>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</si>
  <si>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</si>
  <si>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</si>
  <si>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</si>
  <si>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</si>
  <si>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</si>
  <si>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</si>
  <si>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</si>
  <si>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</si>
  <si>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</si>
  <si>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</si>
  <si>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</si>
  <si>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</si>
  <si>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</si>
  <si>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</si>
  <si>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</si>
  <si>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</si>
  <si>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</si>
  <si>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</si>
  <si>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</si>
  <si>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</si>
  <si>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</si>
  <si>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</si>
  <si>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</si>
  <si>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</si>
  <si>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</si>
  <si>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</si>
  <si>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</si>
  <si>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</si>
  <si>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</si>
  <si>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</si>
  <si>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</si>
  <si>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</si>
  <si>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</si>
  <si>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</si>
  <si>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</si>
  <si>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</si>
  <si>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</si>
  <si>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</si>
  <si>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</si>
  <si>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</si>
  <si>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</si>
  <si>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</si>
  <si>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</si>
  <si>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</si>
  <si>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</si>
  <si>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</si>
  <si>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</si>
  <si>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</si>
  <si>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</si>
  <si>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</si>
  <si>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</si>
  <si>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</si>
  <si>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</si>
  <si>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</si>
  <si>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</si>
  <si>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</si>
  <si>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</si>
  <si>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</si>
  <si>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</si>
  <si>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</si>
  <si>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</si>
  <si>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</si>
  <si>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</si>
  <si>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</si>
  <si>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</si>
  <si>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</si>
  <si>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</si>
  <si>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</si>
  <si>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</si>
  <si>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</si>
  <si>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</si>
  <si>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</si>
  <si>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</si>
  <si>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</si>
  <si>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</si>
  <si>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</si>
  <si>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</si>
  <si>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</si>
  <si>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</si>
  <si>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</si>
  <si>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</si>
  <si>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</si>
  <si>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</si>
  <si>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</si>
  <si>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</si>
  <si>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</si>
  <si>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</si>
  <si>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</si>
  <si>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</si>
  <si>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</si>
  <si>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</si>
  <si>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</si>
  <si>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</si>
  <si>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</si>
  <si>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</si>
  <si>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</si>
  <si>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</si>
  <si>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</si>
  <si>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</si>
  <si>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</si>
  <si>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</si>
  <si>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</si>
  <si>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</si>
  <si>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</si>
  <si>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</si>
  <si>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</si>
  <si>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</si>
  <si>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</si>
  <si>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</si>
  <si>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</si>
  <si>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</si>
  <si>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</si>
  <si>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</si>
  <si>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</si>
  <si>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</si>
  <si>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</si>
  <si>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</si>
  <si>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</si>
  <si>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</si>
  <si>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</si>
  <si>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</si>
  <si>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</si>
  <si>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</si>
  <si>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</si>
  <si>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</si>
  <si>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</si>
  <si>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</si>
  <si>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</si>
  <si>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</si>
  <si>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</si>
  <si>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</si>
  <si>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</si>
  <si>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</si>
  <si>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</si>
  <si>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</si>
  <si>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</si>
  <si>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</si>
  <si>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</si>
  <si>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</si>
  <si>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</si>
  <si>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</si>
  <si>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</si>
  <si>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</si>
  <si>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</si>
  <si>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</si>
  <si>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</si>
  <si>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</si>
  <si>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</si>
  <si>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</si>
  <si>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</si>
  <si>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</si>
  <si>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</si>
  <si>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</si>
  <si>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</si>
  <si>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</si>
  <si>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</si>
  <si>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</si>
  <si>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</si>
  <si>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</si>
  <si>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</si>
  <si>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</si>
  <si>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</si>
  <si>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</si>
  <si>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</si>
  <si>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</si>
  <si>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</si>
  <si>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</si>
  <si>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</si>
  <si>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</si>
  <si>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</si>
  <si>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</si>
  <si>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</si>
  <si>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</si>
  <si>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</si>
  <si>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</si>
  <si>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</si>
  <si>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</si>
  <si>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</si>
  <si>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</si>
  <si>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</si>
  <si>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</si>
  <si>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</si>
  <si>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</si>
  <si>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</si>
  <si>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</si>
  <si>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</si>
  <si>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</si>
  <si>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</si>
  <si>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</si>
  <si>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</si>
  <si>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</si>
  <si>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</si>
  <si>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</si>
  <si>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</si>
  <si>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</si>
  <si>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</si>
  <si>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</si>
  <si>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</si>
  <si>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</si>
  <si>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</si>
  <si>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</si>
  <si>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</si>
  <si>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</si>
  <si>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</si>
  <si>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</si>
  <si>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</si>
  <si>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</si>
  <si>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</si>
  <si>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</si>
  <si>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</si>
  <si>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</si>
  <si>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</si>
  <si>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</si>
  <si>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</si>
  <si>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</si>
  <si>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</si>
  <si>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</si>
  <si>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</si>
  <si>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</si>
  <si>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</si>
  <si>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</si>
  <si>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</si>
  <si>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</si>
  <si>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</si>
  <si>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</si>
  <si>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</si>
  <si>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</si>
  <si>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</si>
  <si>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</si>
  <si>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</si>
  <si>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</si>
  <si>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</si>
  <si>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</si>
  <si>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</si>
  <si>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</si>
  <si>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</si>
  <si>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</si>
  <si>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</si>
  <si>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</si>
  <si>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</si>
  <si>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</si>
  <si>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</si>
  <si>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</si>
  <si>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</si>
  <si>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</si>
  <si>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</si>
  <si>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</si>
  <si>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</si>
  <si>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</si>
  <si>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</si>
  <si>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</si>
  <si>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</si>
  <si>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</si>
  <si>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</si>
  <si>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</si>
  <si>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</si>
  <si>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</si>
  <si>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</si>
  <si>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</si>
  <si>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</si>
  <si>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</si>
  <si>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</si>
  <si>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</si>
  <si>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</si>
  <si>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</si>
  <si>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</si>
  <si>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</si>
  <si>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</si>
  <si>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</si>
  <si>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</si>
  <si>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</si>
  <si>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</si>
  <si>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</si>
  <si>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</si>
  <si>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</si>
  <si>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</si>
  <si>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</si>
  <si>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</si>
  <si>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</si>
  <si>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</si>
  <si>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</si>
  <si>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</si>
  <si>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</si>
  <si>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</si>
  <si>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</si>
  <si>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</si>
  <si>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</si>
  <si>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</si>
  <si>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</si>
  <si>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</si>
  <si>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</si>
  <si>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</si>
  <si>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</si>
  <si>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</si>
  <si>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</si>
  <si>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</si>
  <si>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</si>
  <si>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</si>
  <si>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</si>
  <si>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</si>
  <si>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</si>
  <si>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</si>
  <si>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</si>
  <si>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</si>
  <si>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</si>
  <si>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</si>
  <si>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</si>
  <si>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</si>
  <si>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</si>
  <si>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</si>
  <si>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</si>
  <si>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</si>
  <si>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</si>
  <si>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</si>
  <si>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</si>
  <si>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</si>
  <si>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</si>
  <si>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</si>
  <si>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</si>
  <si>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</si>
  <si>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</si>
  <si>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</si>
  <si>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</si>
  <si>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</si>
  <si>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</si>
  <si>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</si>
  <si>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</si>
  <si>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</si>
  <si>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</si>
  <si>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</si>
  <si>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</si>
  <si>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</si>
  <si>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</si>
  <si>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</si>
  <si>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</si>
  <si>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</si>
  <si>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</si>
  <si>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</si>
  <si>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</si>
  <si>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</si>
  <si>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</si>
  <si>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</si>
  <si>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</si>
  <si>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</si>
  <si>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</si>
  <si>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</si>
  <si>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</si>
  <si>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</si>
  <si>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</si>
  <si>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</si>
  <si>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</si>
  <si>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</si>
  <si>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</si>
  <si>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</si>
  <si>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</si>
  <si>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</si>
  <si>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</si>
  <si>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</si>
  <si>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</si>
  <si>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</si>
  <si>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</si>
  <si>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</si>
  <si>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</si>
  <si>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</si>
  <si>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</si>
  <si>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</si>
  <si>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</si>
  <si>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</si>
  <si>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</si>
  <si>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</si>
  <si>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</si>
  <si>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</si>
  <si>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</si>
  <si>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</si>
  <si>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</si>
  <si>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</si>
  <si>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</si>
  <si>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</si>
  <si>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</si>
  <si>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</si>
  <si>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</si>
  <si>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</si>
  <si>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</si>
  <si>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</si>
  <si>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</si>
  <si>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</si>
  <si>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</si>
  <si>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</si>
  <si>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</si>
  <si>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</si>
  <si>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</si>
  <si>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</si>
  <si>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</si>
  <si>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</si>
  <si>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</si>
  <si>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</si>
  <si>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</si>
  <si>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</si>
  <si>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</si>
  <si>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</si>
  <si>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</si>
  <si>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</si>
  <si>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</si>
  <si>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</si>
  <si>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</si>
  <si>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</si>
  <si>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</si>
  <si>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</si>
  <si>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</si>
  <si>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</si>
  <si>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</si>
  <si>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</si>
  <si>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</si>
  <si>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</si>
  <si>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</si>
  <si>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</si>
  <si>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</si>
  <si>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</si>
  <si>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</si>
  <si>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</si>
  <si>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</si>
  <si>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</si>
  <si>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</si>
  <si>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</si>
  <si>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</si>
  <si>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</si>
  <si>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</si>
  <si>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</si>
  <si>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</si>
  <si>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</si>
  <si>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</si>
  <si>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</si>
  <si>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</si>
  <si>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</si>
  <si>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</si>
  <si>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</si>
  <si>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</si>
  <si>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</si>
  <si>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</si>
  <si>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</si>
  <si>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</si>
  <si>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</si>
  <si>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</si>
  <si>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</si>
  <si>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</si>
  <si>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</si>
  <si>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</si>
  <si>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</si>
  <si>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</si>
  <si>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</si>
  <si>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</si>
  <si>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</si>
  <si>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</si>
  <si>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</si>
  <si>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</si>
  <si>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</si>
  <si>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</si>
  <si>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</si>
  <si>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</si>
  <si>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</si>
  <si>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</si>
  <si>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</si>
  <si>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</si>
  <si>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</si>
  <si>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</si>
  <si>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</si>
  <si>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</si>
  <si>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</si>
  <si>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</si>
  <si>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</si>
  <si>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</si>
  <si>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</si>
  <si>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</si>
  <si>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</si>
  <si>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</si>
  <si>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</si>
  <si>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</si>
  <si>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</si>
  <si>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</si>
  <si>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</si>
  <si>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</si>
  <si>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</si>
  <si>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</si>
  <si>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</si>
  <si>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</si>
  <si>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</si>
  <si>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</si>
  <si>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</si>
  <si>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</si>
  <si>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</si>
  <si>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</si>
  <si>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</si>
  <si>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</si>
  <si>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</si>
  <si>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</si>
  <si>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</si>
  <si>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</si>
  <si>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</si>
  <si>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</si>
  <si>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</si>
  <si>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</si>
  <si>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</si>
  <si>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</si>
  <si>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</si>
  <si>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</si>
  <si>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</si>
  <si>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</si>
  <si>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</si>
  <si>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</si>
  <si>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</si>
  <si>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</si>
  <si>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</si>
  <si>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</si>
  <si>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</si>
  <si>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</si>
  <si>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</si>
  <si>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</si>
  <si>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</si>
  <si>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</si>
  <si>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</si>
  <si>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</si>
  <si>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</si>
  <si>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</si>
  <si>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</si>
  <si>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</si>
  <si>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</si>
  <si>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</si>
  <si>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</si>
  <si>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</si>
  <si>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</si>
  <si>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</si>
  <si>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</si>
  <si>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</si>
  <si>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</si>
  <si>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</si>
  <si>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</si>
  <si>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</si>
  <si>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</si>
  <si>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</si>
  <si>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</si>
  <si>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</si>
  <si>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</si>
  <si>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</si>
  <si>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</si>
  <si>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</si>
  <si>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</si>
  <si>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</si>
  <si>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</si>
  <si>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</si>
  <si>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</si>
  <si>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</si>
  <si>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</si>
  <si>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</si>
  <si>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</si>
  <si>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</si>
  <si>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</si>
  <si>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</si>
  <si>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</si>
  <si>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</si>
  <si>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</si>
  <si>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</si>
  <si>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</si>
  <si>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</si>
  <si>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</si>
  <si>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</si>
  <si>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</si>
  <si>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</si>
  <si>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</si>
  <si>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</si>
  <si>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</si>
  <si>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</si>
  <si>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</si>
  <si>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</si>
  <si>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</si>
  <si>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</si>
  <si>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</si>
  <si>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</si>
  <si>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</si>
  <si>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</si>
  <si>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</si>
  <si>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</si>
  <si>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</si>
  <si>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</si>
  <si>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</si>
  <si>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</si>
  <si>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</si>
  <si>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</si>
  <si>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</si>
  <si>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</si>
  <si>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</si>
  <si>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</si>
  <si>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</si>
  <si>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</si>
  <si>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</si>
  <si>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</si>
  <si>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</si>
  <si>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</si>
  <si>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</si>
  <si>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</si>
  <si>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</si>
  <si>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</si>
  <si>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</si>
  <si>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</si>
  <si>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</si>
  <si>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</si>
  <si>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</si>
  <si>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</si>
  <si>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</si>
  <si>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</si>
  <si>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</si>
  <si>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</si>
  <si>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</si>
  <si>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</si>
  <si>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</si>
  <si>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</si>
  <si>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</si>
  <si>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</si>
  <si>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</si>
  <si>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</si>
  <si>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</si>
  <si>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</si>
  <si>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</si>
  <si>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</si>
  <si>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</si>
  <si>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</si>
  <si>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</si>
  <si>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</si>
  <si>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</si>
  <si>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</si>
  <si>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</si>
  <si>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</si>
  <si>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</si>
  <si>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</si>
  <si>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</si>
  <si>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</si>
  <si>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</si>
  <si>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</si>
  <si>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</si>
  <si>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</si>
  <si>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</si>
  <si>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</si>
  <si>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</si>
  <si>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</si>
  <si>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</si>
  <si>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</si>
  <si>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</si>
  <si>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</si>
  <si>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</si>
  <si>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</si>
  <si>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</si>
  <si>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</si>
  <si>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</si>
  <si>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</si>
  <si>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</si>
  <si>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</si>
  <si>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</si>
  <si>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</si>
  <si>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</si>
  <si>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</si>
  <si>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</si>
  <si>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</si>
  <si>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</si>
  <si>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</si>
  <si>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</si>
  <si>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</si>
  <si>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</si>
  <si>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</si>
  <si>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</si>
  <si>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</si>
  <si>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</si>
  <si>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</si>
  <si>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</si>
  <si>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</si>
  <si>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</si>
  <si>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</si>
  <si>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</si>
  <si>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</si>
  <si>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</si>
  <si>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</si>
  <si>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</si>
  <si>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</si>
  <si>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</si>
  <si>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</si>
  <si>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</si>
  <si>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</si>
  <si>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</si>
  <si>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</si>
  <si>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</si>
  <si>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</si>
  <si>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</si>
  <si>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</si>
  <si>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</si>
  <si>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</si>
  <si>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</si>
  <si>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</si>
  <si>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</si>
  <si>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</si>
  <si>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</si>
  <si>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</si>
  <si>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</si>
  <si>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</si>
  <si>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</si>
  <si>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</si>
  <si>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</si>
  <si>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</si>
  <si>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</si>
  <si>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</si>
  <si>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</si>
  <si>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</si>
  <si>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</si>
  <si>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</si>
  <si>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</si>
  <si>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</si>
  <si>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</si>
  <si>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</si>
  <si>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</si>
  <si>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</si>
  <si>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</si>
  <si>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</si>
  <si>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</si>
  <si>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</si>
  <si>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</si>
  <si>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</si>
  <si>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</si>
  <si>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</si>
  <si>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</si>
  <si>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</si>
  <si>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</si>
  <si>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</si>
  <si>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</si>
  <si>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</si>
  <si>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</si>
  <si>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</si>
  <si>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</si>
  <si>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</si>
  <si>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</si>
  <si>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</si>
  <si>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</si>
  <si>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</si>
  <si>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</si>
  <si>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</si>
  <si>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</si>
  <si>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</si>
  <si>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</si>
  <si>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</si>
  <si>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</si>
  <si>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</si>
  <si>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</si>
  <si>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</si>
  <si>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</si>
  <si>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</si>
  <si>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</si>
  <si>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</si>
  <si>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</si>
  <si>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</si>
  <si>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</si>
  <si>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</si>
  <si>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</si>
  <si>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</si>
  <si>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</si>
  <si>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</si>
  <si>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</si>
  <si>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</si>
  <si>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</si>
  <si>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</si>
  <si>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</si>
  <si>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</si>
  <si>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</si>
  <si>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</si>
  <si>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</si>
  <si>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</si>
  <si>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</si>
  <si>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</si>
  <si>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</si>
  <si>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</si>
  <si>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</si>
  <si>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</si>
  <si>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</si>
  <si>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</si>
  <si>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</si>
  <si>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</si>
  <si>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</si>
  <si>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</si>
  <si>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</si>
  <si>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</si>
  <si>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</si>
  <si>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</si>
  <si>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</si>
  <si>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</si>
  <si>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</si>
  <si>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</si>
  <si>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</si>
  <si>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</si>
  <si>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</si>
  <si>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</si>
  <si>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</si>
  <si>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</si>
  <si>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</si>
  <si>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</si>
  <si>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</si>
  <si>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</si>
  <si>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</si>
  <si>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</si>
  <si>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</si>
  <si>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</si>
  <si>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</si>
  <si>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</si>
  <si>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</si>
  <si>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</si>
  <si>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</si>
  <si>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</si>
  <si>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</si>
  <si>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</si>
  <si>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</si>
  <si>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</si>
  <si>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</si>
  <si>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</si>
  <si>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</si>
  <si>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</si>
  <si>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</si>
  <si>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</si>
  <si>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</si>
  <si>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</si>
  <si>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</si>
  <si>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</si>
  <si>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</si>
  <si>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</si>
  <si>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</si>
  <si>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</si>
  <si>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</si>
  <si>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</si>
  <si>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</si>
  <si>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</si>
  <si>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</si>
  <si>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</si>
  <si>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</si>
  <si>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</si>
  <si>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</si>
  <si>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</si>
  <si>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</si>
  <si>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</si>
  <si>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</si>
  <si>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</si>
  <si>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</si>
  <si>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</si>
  <si>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</si>
  <si>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</si>
  <si>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</si>
  <si>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</si>
  <si>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</si>
  <si>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</si>
  <si>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</si>
  <si>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</si>
  <si>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</si>
  <si>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</si>
  <si>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</si>
  <si>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</si>
  <si>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</si>
  <si>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</si>
  <si>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</si>
  <si>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</si>
  <si>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</si>
  <si>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</si>
  <si>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</si>
  <si>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</si>
  <si>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</si>
  <si>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</si>
  <si>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</si>
  <si>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</si>
  <si>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</si>
  <si>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</si>
  <si>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</si>
  <si>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</si>
  <si>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</si>
  <si>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</si>
  <si>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</si>
  <si>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</si>
  <si>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</si>
  <si>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</si>
  <si>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</si>
  <si>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</si>
  <si>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</si>
  <si>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</si>
  <si>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</si>
  <si>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</si>
  <si>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</si>
  <si>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</si>
  <si>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</si>
  <si>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</si>
  <si>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</si>
  <si>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</si>
  <si>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</si>
  <si>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</si>
  <si>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</si>
  <si>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</si>
  <si>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</si>
  <si>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</si>
  <si>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</si>
  <si>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</si>
  <si>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</si>
  <si>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</si>
  <si>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</si>
  <si>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</si>
  <si>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</si>
  <si>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</si>
  <si>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</si>
  <si>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</si>
  <si>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</si>
  <si>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</si>
  <si>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</si>
  <si>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</si>
  <si>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</si>
  <si>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</si>
  <si>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</si>
  <si>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</si>
  <si>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</si>
  <si>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</si>
  <si>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</si>
  <si>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</si>
  <si>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</si>
  <si>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</si>
  <si>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</si>
  <si>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</si>
  <si>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</si>
  <si>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</si>
  <si>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</si>
  <si>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</si>
  <si>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</si>
  <si>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</si>
  <si>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</si>
  <si>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</si>
  <si>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</si>
  <si>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</si>
  <si>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</si>
  <si>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</si>
  <si>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</si>
  <si>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</si>
  <si>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</si>
  <si>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</si>
  <si>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</si>
  <si>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</si>
  <si>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</si>
  <si>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</si>
  <si>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</si>
  <si>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</si>
  <si>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</si>
  <si>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</si>
  <si>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</si>
  <si>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</si>
  <si>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</si>
  <si>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</si>
  <si>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</si>
  <si>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</si>
  <si>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</si>
  <si>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</si>
  <si>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</si>
  <si>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</si>
  <si>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</si>
  <si>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</si>
  <si>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</si>
  <si>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</si>
  <si>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</si>
  <si>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</si>
  <si>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</si>
  <si>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</si>
  <si>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</si>
  <si>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</si>
  <si>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</si>
  <si>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</si>
  <si>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</si>
  <si>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</si>
  <si>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</si>
  <si>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</si>
  <si>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</si>
  <si>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</si>
  <si>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</si>
  <si>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</si>
  <si>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</si>
  <si>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</si>
  <si>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</si>
  <si>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</si>
  <si>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</si>
  <si>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</si>
  <si>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</si>
  <si>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</si>
  <si>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</si>
  <si>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</si>
  <si>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</si>
  <si>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</si>
  <si>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</si>
  <si>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</si>
  <si>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</si>
  <si>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</si>
  <si>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</si>
  <si>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</si>
  <si>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</si>
  <si>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</si>
  <si>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</si>
  <si>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</si>
  <si>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</si>
  <si>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</si>
  <si>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</si>
  <si>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</si>
  <si>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</si>
  <si>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</si>
  <si>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</si>
  <si>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</si>
  <si>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</si>
  <si>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</si>
  <si>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</si>
  <si>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</si>
  <si>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</si>
  <si>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</si>
  <si>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</si>
  <si>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</si>
  <si>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</si>
  <si>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</si>
  <si>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</si>
  <si>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</si>
  <si>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</si>
  <si>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</si>
  <si>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</si>
  <si>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</si>
  <si>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</si>
  <si>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</si>
  <si>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</si>
  <si>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</si>
  <si>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</si>
  <si>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</si>
  <si>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</si>
  <si>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</si>
  <si>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</si>
  <si>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</si>
  <si>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</si>
  <si>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</si>
  <si>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</si>
  <si>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</si>
  <si>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</si>
  <si>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</si>
  <si>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</si>
  <si>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</si>
  <si>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</si>
  <si>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</si>
  <si>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</si>
  <si>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</si>
  <si>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</si>
  <si>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</si>
  <si>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</si>
  <si>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</si>
  <si>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</si>
  <si>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</si>
  <si>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</si>
  <si>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</si>
  <si>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</si>
  <si>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</si>
  <si>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</si>
  <si>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</si>
  <si>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</si>
  <si>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</si>
  <si>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</si>
  <si>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</si>
  <si>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</si>
  <si>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</si>
  <si>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</si>
  <si>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</si>
  <si>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</si>
  <si>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</si>
  <si>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</si>
  <si>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</si>
  <si>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</si>
  <si>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</si>
  <si>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</si>
  <si>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</si>
  <si>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</si>
  <si>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</si>
  <si>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</si>
  <si>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</si>
  <si>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</si>
  <si>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</si>
  <si>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</si>
  <si>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</si>
  <si>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</si>
  <si>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</si>
  <si>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</si>
  <si>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</si>
  <si>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</si>
  <si>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</si>
  <si>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</si>
  <si>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</si>
  <si>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</si>
  <si>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</si>
  <si>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</si>
  <si>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</si>
  <si>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</si>
  <si>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</si>
  <si>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</si>
  <si>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</si>
  <si>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</si>
  <si>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</si>
  <si>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</si>
  <si>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</si>
  <si>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</si>
  <si>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</si>
  <si>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</si>
  <si>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</si>
  <si>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</si>
  <si>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</si>
  <si>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</si>
  <si>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</si>
  <si>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</si>
  <si>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</si>
  <si>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</si>
  <si>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</si>
  <si>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</si>
  <si>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</si>
  <si>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</si>
  <si>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</si>
  <si>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</si>
  <si>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</si>
  <si>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</si>
  <si>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</si>
  <si>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</si>
  <si>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</si>
  <si>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</si>
  <si>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</si>
  <si>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</si>
  <si>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</si>
  <si>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</si>
  <si>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</si>
  <si>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</si>
  <si>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</si>
  <si>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</si>
  <si>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</si>
  <si>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</si>
  <si>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</si>
  <si>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</si>
  <si>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</si>
  <si>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</si>
  <si>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</si>
  <si>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</si>
  <si>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</si>
  <si>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</si>
  <si>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</si>
  <si>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</si>
  <si>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</si>
  <si>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</si>
  <si>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</si>
  <si>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</si>
  <si>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</si>
  <si>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</si>
  <si>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</si>
  <si>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</si>
  <si>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</si>
  <si>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</si>
  <si>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</si>
  <si>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</si>
  <si>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</si>
  <si>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</si>
  <si>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</si>
  <si>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</si>
  <si>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</si>
  <si>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</si>
  <si>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</si>
  <si>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</si>
  <si>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</si>
  <si>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</si>
  <si>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</si>
  <si>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</si>
  <si>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</si>
  <si>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</si>
  <si>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</si>
  <si>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</si>
  <si>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</si>
  <si>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</si>
  <si>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</si>
  <si>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</si>
  <si>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</si>
  <si>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</si>
  <si>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</si>
  <si>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</si>
  <si>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</si>
  <si>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</si>
  <si>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</si>
  <si>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</si>
  <si>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</si>
  <si>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</si>
  <si>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</si>
  <si>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</si>
  <si>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</si>
  <si>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</si>
  <si>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</si>
  <si>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</si>
  <si>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</si>
  <si>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</si>
  <si>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</si>
  <si>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</si>
  <si>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</si>
  <si>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</si>
  <si>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</si>
  <si>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</si>
  <si>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</si>
  <si>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</si>
  <si>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</si>
  <si>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</si>
  <si>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</si>
  <si>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</si>
  <si>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</si>
  <si>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</si>
  <si>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</si>
  <si>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</si>
  <si>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</si>
  <si>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</si>
  <si>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</si>
  <si>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</si>
  <si>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</si>
  <si>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</si>
  <si>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</si>
  <si>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</si>
  <si>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</si>
  <si>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</si>
  <si>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</si>
  <si>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</si>
  <si>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</si>
  <si>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</si>
  <si>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</si>
  <si>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</si>
  <si>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</si>
  <si>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</si>
  <si>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</si>
  <si>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</si>
  <si>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</si>
  <si>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</si>
  <si>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</si>
  <si>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</si>
  <si>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</si>
  <si>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</si>
  <si>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</si>
  <si>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</si>
  <si>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</si>
  <si>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</si>
  <si>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</si>
  <si>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</si>
  <si>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</si>
  <si>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</si>
  <si>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</si>
  <si>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</si>
  <si>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</si>
  <si>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</si>
  <si>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</si>
  <si>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</si>
  <si>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</si>
  <si>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</si>
  <si>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</si>
  <si>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</si>
  <si>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</si>
  <si>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</si>
  <si>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</si>
  <si>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</si>
  <si>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</si>
  <si>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</si>
  <si>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</si>
  <si>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</si>
  <si>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</si>
  <si>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</si>
  <si>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</si>
  <si>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</si>
  <si>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</si>
  <si>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</si>
  <si>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</si>
  <si>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</si>
  <si>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</si>
  <si>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</si>
  <si>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</si>
  <si>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</si>
  <si>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</si>
  <si>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</si>
  <si>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</si>
  <si>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</si>
  <si>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</si>
  <si>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</si>
  <si>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</si>
  <si>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</si>
  <si>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</si>
  <si>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</si>
  <si>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</si>
  <si>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</si>
  <si>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</si>
  <si>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</si>
  <si>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</si>
  <si>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</si>
  <si>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</si>
  <si>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</si>
  <si>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</si>
  <si>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</si>
  <si>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</si>
  <si>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</si>
  <si>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</si>
  <si>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</si>
  <si>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</si>
  <si>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</si>
  <si>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</si>
  <si>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</si>
  <si>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</si>
  <si>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</si>
  <si>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</si>
  <si>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</si>
  <si>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</si>
  <si>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</si>
  <si>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</si>
  <si>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</si>
  <si>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</si>
  <si>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</si>
  <si>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</si>
  <si>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</si>
  <si>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</si>
  <si>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</si>
  <si>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</si>
  <si>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</si>
  <si>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</si>
  <si>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</si>
  <si>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</si>
  <si>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</si>
  <si>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</si>
  <si>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</si>
  <si>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</si>
  <si>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</si>
  <si>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</si>
  <si>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</si>
  <si>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</si>
  <si>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</si>
  <si>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</si>
  <si>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</si>
  <si>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</si>
  <si>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</si>
  <si>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</si>
  <si>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</si>
  <si>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</si>
  <si>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</si>
  <si>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</si>
  <si>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</si>
  <si>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</si>
  <si>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</si>
  <si>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</si>
  <si>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</si>
  <si>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</si>
  <si>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</si>
  <si>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</si>
  <si>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</si>
  <si>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</si>
  <si>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</si>
  <si>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</si>
  <si>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</si>
  <si>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</si>
  <si>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</si>
  <si>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</si>
  <si>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</si>
  <si>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</si>
  <si>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</si>
  <si>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</si>
  <si>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</si>
  <si>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</si>
  <si>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</si>
  <si>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</si>
  <si>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</si>
  <si>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</si>
  <si>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</si>
  <si>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</si>
  <si>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</si>
  <si>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</si>
  <si>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</si>
  <si>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</si>
  <si>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</si>
  <si>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</si>
  <si>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</si>
  <si>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</si>
  <si>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</si>
  <si>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</si>
  <si>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</si>
  <si>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</si>
  <si>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</si>
  <si>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</si>
  <si>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</si>
  <si>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</si>
  <si>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</si>
  <si>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</si>
  <si>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</si>
  <si>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</si>
  <si>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</si>
  <si>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</si>
  <si>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</si>
  <si>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</si>
  <si>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</si>
  <si>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</si>
  <si>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</si>
  <si>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</si>
  <si>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</si>
  <si>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</si>
  <si>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</si>
  <si>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</si>
  <si>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</si>
  <si>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</si>
  <si>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</si>
  <si>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</si>
  <si>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</si>
  <si>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</si>
  <si>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</si>
  <si>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</si>
  <si>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</si>
  <si>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</si>
  <si>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</si>
  <si>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</si>
  <si>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</si>
  <si>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</si>
  <si>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</si>
  <si>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</si>
  <si>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</si>
  <si>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</si>
  <si>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</si>
  <si>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</si>
  <si>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</si>
  <si>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</si>
  <si>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</si>
  <si>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</si>
  <si>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</si>
  <si>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</si>
  <si>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</si>
  <si>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</si>
  <si>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</si>
  <si>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</si>
  <si>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</si>
  <si>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</si>
  <si>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</si>
  <si>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</si>
  <si>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</si>
  <si>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</si>
  <si>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</si>
  <si>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</si>
  <si>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</si>
  <si>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</si>
  <si>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</si>
  <si>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</si>
  <si>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</si>
  <si>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</si>
  <si>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</si>
  <si>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</si>
  <si>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</si>
  <si>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</si>
  <si>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</si>
  <si>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</si>
  <si>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</si>
  <si>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</si>
  <si>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</si>
  <si>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</si>
  <si>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</si>
  <si>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</si>
  <si>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</si>
  <si>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</si>
  <si>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</si>
  <si>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</si>
  <si>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</si>
  <si>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</si>
  <si>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</si>
  <si>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</si>
  <si>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</si>
  <si>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</si>
  <si>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</si>
  <si>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</si>
  <si>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</si>
  <si>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</si>
  <si>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</si>
  <si>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</si>
  <si>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</si>
  <si>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</si>
  <si>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</si>
  <si>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</si>
  <si>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</si>
  <si>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</si>
  <si>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</si>
  <si>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</si>
  <si>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</si>
  <si>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</si>
  <si>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</si>
  <si>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</si>
  <si>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</si>
  <si>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</si>
  <si>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</si>
  <si>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</si>
  <si>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</si>
  <si>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</si>
  <si>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</si>
  <si>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</si>
  <si>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</si>
  <si>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</si>
  <si>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</si>
  <si>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</si>
  <si>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</si>
  <si>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</si>
  <si>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</si>
  <si>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</si>
  <si>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</si>
  <si>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</si>
  <si>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</si>
  <si>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</si>
  <si>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</si>
  <si>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</si>
  <si>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</si>
  <si>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</si>
  <si>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</si>
  <si>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</si>
  <si>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</si>
  <si>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</si>
  <si>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</si>
  <si>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</si>
  <si>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</si>
  <si>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</si>
  <si>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</si>
  <si>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</si>
  <si>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</si>
  <si>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</si>
  <si>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</si>
  <si>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</si>
  <si>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</si>
  <si>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</si>
  <si>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</si>
  <si>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</si>
  <si>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</si>
  <si>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</si>
  <si>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</si>
  <si>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</si>
  <si>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</si>
  <si>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</si>
  <si>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</si>
  <si>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</si>
  <si>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</si>
  <si>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</si>
  <si>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</si>
  <si>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</si>
  <si>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</si>
  <si>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</si>
  <si>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</si>
  <si>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</si>
  <si>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</si>
  <si>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</si>
  <si>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</si>
  <si>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</si>
  <si>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</si>
  <si>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</si>
  <si>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</si>
  <si>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</si>
  <si>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</si>
  <si>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</si>
  <si>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</si>
  <si>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</si>
  <si>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</si>
  <si>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</si>
  <si>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</si>
  <si>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</si>
  <si>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</si>
  <si>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</si>
  <si>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</si>
  <si>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</si>
  <si>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</si>
  <si>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</si>
  <si>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</si>
  <si>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</si>
  <si>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</si>
  <si>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</si>
  <si>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</si>
  <si>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</si>
  <si>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</si>
  <si>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</si>
  <si>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</si>
  <si>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</si>
  <si>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</si>
  <si>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</si>
  <si>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</si>
  <si>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</si>
  <si>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</si>
  <si>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</si>
  <si>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</si>
  <si>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</si>
  <si>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</si>
  <si>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</si>
  <si>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</si>
  <si>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</si>
  <si>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</si>
  <si>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</si>
  <si>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</si>
  <si>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</si>
  <si>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</si>
  <si>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</si>
  <si>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</si>
  <si>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</si>
  <si>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</si>
  <si>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</si>
  <si>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</si>
  <si>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</si>
  <si>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</si>
  <si>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</si>
  <si>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</si>
  <si>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</si>
  <si>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</si>
  <si>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</si>
  <si>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</si>
  <si>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</si>
  <si>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</si>
  <si>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</si>
  <si>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</si>
  <si>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</si>
  <si>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</si>
  <si>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</si>
  <si>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</si>
  <si>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</si>
  <si>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</si>
  <si>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</si>
  <si>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</si>
  <si>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</si>
  <si>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</si>
  <si>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</si>
  <si>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</si>
  <si>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</si>
  <si>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</si>
  <si>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</si>
  <si>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</si>
  <si>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</si>
  <si>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</si>
  <si>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</si>
  <si>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</si>
  <si>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</si>
  <si>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</si>
  <si>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</si>
  <si>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</si>
  <si>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</si>
  <si>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</si>
  <si>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</si>
  <si>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</si>
  <si>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</si>
  <si>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</si>
  <si>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</si>
  <si>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</si>
  <si>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</si>
  <si>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</si>
  <si>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</si>
  <si>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</si>
  <si>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</si>
  <si>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</si>
  <si>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</si>
  <si>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</si>
  <si>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</si>
  <si>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</si>
  <si>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</si>
  <si>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</si>
  <si>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</si>
  <si>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</si>
  <si>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</si>
  <si>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</si>
  <si>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</si>
  <si>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</si>
  <si>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</si>
  <si>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</si>
  <si>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</si>
  <si>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</si>
  <si>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</si>
  <si>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</si>
  <si>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</si>
  <si>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</si>
  <si>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</si>
  <si>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</si>
  <si>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</si>
  <si>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</si>
  <si>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</si>
  <si>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</si>
  <si>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</si>
  <si>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</si>
  <si>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</si>
  <si>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</si>
  <si>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</si>
  <si>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</si>
  <si>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</si>
  <si>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</si>
  <si>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</si>
  <si>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</si>
  <si>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</si>
  <si>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</si>
  <si>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</si>
  <si>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</si>
  <si>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</si>
  <si>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</si>
  <si>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</si>
  <si>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</si>
  <si>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</si>
  <si>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</si>
  <si>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</si>
  <si>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</si>
  <si>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</si>
  <si>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</si>
  <si>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</si>
  <si>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</si>
  <si>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</si>
  <si>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</si>
  <si>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</si>
  <si>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</si>
  <si>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</si>
  <si>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</si>
  <si>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</si>
  <si>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</si>
  <si>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</si>
  <si>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</si>
  <si>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</si>
  <si>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</si>
  <si>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</si>
  <si>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</si>
  <si>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</si>
  <si>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</si>
  <si>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</si>
  <si>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</si>
  <si>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</si>
  <si>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</si>
  <si>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</si>
  <si>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</si>
  <si>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</si>
  <si>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</si>
  <si>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</si>
  <si>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</si>
  <si>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</si>
  <si>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</si>
  <si>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</si>
  <si>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</si>
  <si>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</si>
  <si>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</si>
  <si>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</si>
  <si>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</si>
  <si>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</si>
  <si>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</si>
  <si>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</si>
  <si>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</si>
  <si>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</si>
  <si>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</si>
  <si>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</si>
  <si>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</si>
  <si>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</si>
  <si>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</si>
  <si>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</si>
  <si>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</si>
  <si>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</si>
  <si>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</si>
  <si>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</si>
  <si>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</si>
  <si>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</si>
  <si>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</si>
  <si>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</si>
  <si>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</si>
  <si>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</si>
  <si>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</si>
  <si>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</si>
  <si>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</si>
  <si>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</si>
  <si>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</si>
  <si>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</si>
  <si>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</si>
  <si>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</si>
  <si>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</si>
  <si>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</si>
  <si>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</si>
  <si>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</si>
  <si>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</si>
  <si>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</si>
  <si>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</si>
  <si>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</si>
  <si>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</si>
  <si>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</si>
  <si>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</si>
  <si>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</si>
  <si>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</si>
  <si>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</si>
  <si>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</si>
  <si>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</si>
  <si>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</si>
  <si>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</si>
  <si>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</si>
  <si>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</si>
  <si>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</si>
  <si>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</si>
  <si>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</si>
  <si>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</si>
  <si>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</si>
  <si>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</si>
  <si>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</si>
  <si>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</si>
  <si>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</si>
  <si>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</si>
  <si>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</si>
  <si>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</si>
  <si>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</si>
  <si>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</si>
  <si>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</si>
  <si>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</si>
  <si>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</si>
  <si>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</si>
  <si>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</si>
  <si>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</si>
  <si>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</si>
  <si>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</si>
  <si>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</si>
  <si>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</si>
  <si>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</si>
  <si>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</si>
  <si>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</si>
  <si>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</si>
  <si>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</si>
  <si>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</si>
  <si>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</si>
  <si>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</si>
  <si>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</si>
  <si>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</si>
  <si>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</si>
  <si>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</si>
  <si>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</si>
  <si>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</si>
  <si>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</si>
  <si>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</si>
  <si>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</si>
  <si>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</si>
  <si>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</si>
  <si>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</si>
  <si>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</si>
  <si>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</si>
  <si>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</si>
  <si>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</si>
  <si>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</si>
  <si>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</si>
  <si>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</si>
  <si>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</si>
  <si>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</si>
  <si>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</si>
  <si>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</si>
  <si>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</si>
  <si>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</si>
  <si>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</si>
  <si>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</si>
  <si>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</si>
  <si>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</si>
  <si>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</si>
  <si>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</si>
  <si>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</si>
  <si>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</si>
  <si>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</si>
  <si>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</si>
  <si>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</si>
  <si>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</si>
  <si>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</si>
  <si>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</si>
  <si>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</si>
  <si>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</si>
  <si>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</si>
  <si>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</si>
  <si>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</si>
  <si>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</si>
  <si>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</si>
  <si>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</si>
  <si>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</si>
  <si>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</si>
  <si>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</si>
  <si>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</si>
  <si>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</si>
  <si>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</si>
  <si>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</si>
  <si>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</si>
  <si>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</si>
  <si>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</si>
  <si>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</si>
  <si>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</si>
  <si>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</si>
  <si>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</si>
  <si>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</si>
  <si>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</si>
  <si>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</si>
  <si>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</si>
  <si>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</si>
  <si>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</si>
  <si>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</si>
  <si>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</si>
  <si>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</si>
  <si>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</si>
  <si>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</si>
  <si>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</si>
  <si>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</si>
  <si>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</si>
  <si>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</si>
  <si>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</si>
  <si>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</si>
  <si>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</si>
  <si>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</si>
  <si>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</si>
  <si>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</si>
  <si>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</si>
  <si>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</si>
  <si>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</si>
  <si>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</si>
  <si>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</si>
  <si>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</si>
  <si>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</si>
  <si>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</si>
  <si>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</si>
  <si>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</si>
  <si>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</si>
  <si>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</si>
  <si>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</si>
  <si>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</si>
  <si>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</si>
  <si>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</si>
  <si>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</si>
  <si>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</si>
  <si>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</si>
  <si>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</si>
  <si>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</si>
  <si>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</si>
  <si>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</si>
  <si>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</si>
  <si>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</si>
  <si>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</si>
  <si>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</si>
  <si>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</si>
  <si>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</si>
  <si>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</si>
  <si>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</si>
  <si>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</si>
  <si>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</si>
  <si>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</si>
  <si>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</si>
  <si>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</si>
  <si>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</si>
  <si>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</si>
  <si>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</si>
  <si>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</si>
  <si>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</si>
  <si>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</si>
  <si>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</si>
  <si>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</si>
  <si>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</si>
  <si>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</si>
  <si>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</si>
  <si>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</si>
  <si>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</si>
  <si>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</si>
  <si>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</si>
  <si>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</si>
  <si>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</si>
  <si>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</si>
  <si>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</si>
  <si>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</si>
  <si>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</si>
  <si>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</si>
  <si>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</si>
  <si>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</si>
  <si>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</si>
  <si>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</si>
  <si>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</si>
  <si>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</si>
  <si>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</si>
  <si>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</si>
  <si>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</si>
  <si>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</si>
  <si>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</si>
  <si>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</si>
  <si>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</si>
  <si>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</si>
  <si>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</si>
  <si>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</si>
  <si>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</si>
  <si>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</si>
  <si>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</si>
  <si>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</si>
  <si>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</si>
  <si>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</si>
  <si>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</si>
  <si>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</si>
  <si>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</si>
  <si>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</si>
  <si>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</si>
  <si>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</si>
  <si>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</si>
  <si>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</si>
  <si>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</si>
  <si>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</si>
  <si>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</si>
  <si>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</si>
  <si>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</si>
  <si>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</si>
  <si>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</si>
  <si>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</si>
  <si>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</si>
  <si>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</si>
  <si>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</si>
  <si>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</si>
  <si>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</si>
  <si>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</si>
  <si>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</si>
  <si>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</si>
  <si>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</si>
  <si>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</si>
  <si>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</si>
  <si>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</si>
  <si>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</si>
  <si>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</si>
  <si>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</si>
  <si>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</si>
  <si>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</si>
  <si>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</si>
  <si>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</si>
  <si>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</si>
  <si>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</si>
  <si>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</si>
  <si>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</si>
  <si>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</si>
  <si>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</si>
  <si>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</si>
  <si>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</si>
  <si>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</si>
  <si>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</si>
  <si>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</si>
  <si>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</si>
  <si>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</si>
  <si>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</si>
  <si>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</si>
  <si>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</si>
  <si>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</si>
  <si>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</si>
  <si>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</si>
  <si>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</si>
  <si>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</si>
  <si>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</si>
  <si>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</si>
  <si>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</si>
  <si>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</si>
  <si>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</si>
  <si>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</si>
  <si>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</si>
  <si>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</si>
  <si>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</si>
  <si>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</si>
  <si>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</si>
  <si>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</si>
  <si>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</si>
  <si>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</si>
  <si>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</si>
  <si>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</si>
  <si>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</si>
  <si>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</si>
  <si>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</si>
  <si>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</si>
  <si>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</si>
  <si>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</si>
  <si>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</si>
  <si>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</si>
  <si>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</si>
  <si>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</si>
  <si>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</si>
  <si>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</si>
  <si>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</si>
  <si>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</si>
  <si>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</si>
  <si>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</si>
  <si>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</si>
  <si>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</si>
  <si>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</si>
  <si>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</si>
  <si>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</si>
  <si>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</si>
  <si>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</si>
  <si>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</si>
  <si>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</si>
  <si>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</si>
  <si>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</si>
  <si>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</si>
  <si>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</si>
  <si>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</si>
  <si>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</si>
  <si>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</si>
  <si>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</si>
  <si>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</si>
  <si>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</si>
  <si>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</si>
  <si>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</si>
  <si>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</si>
  <si>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</si>
  <si>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</si>
  <si>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</si>
  <si>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</si>
  <si>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</si>
  <si>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</si>
  <si>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</si>
  <si>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</si>
  <si>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</si>
  <si>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</si>
  <si>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</si>
  <si>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</si>
  <si>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</si>
  <si>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</si>
  <si>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</si>
  <si>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</si>
  <si>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</si>
  <si>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</si>
  <si>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</si>
  <si>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</si>
  <si>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</si>
  <si>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</si>
  <si>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</si>
  <si>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</si>
  <si>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</si>
  <si>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</si>
  <si>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</si>
  <si>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</si>
  <si>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</si>
  <si>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</si>
  <si>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</si>
  <si>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</si>
  <si>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</si>
  <si>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</si>
  <si>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</si>
  <si>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</si>
  <si>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</si>
  <si>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</si>
  <si>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</si>
  <si>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</si>
  <si>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</si>
  <si>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</si>
  <si>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</si>
  <si>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</si>
  <si>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</si>
  <si>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</si>
  <si>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</si>
  <si>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</si>
  <si>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</si>
  <si>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</si>
  <si>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</si>
  <si>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</si>
  <si>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</si>
  <si>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</si>
  <si>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</si>
  <si>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</si>
  <si>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</si>
  <si>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</si>
  <si>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</si>
  <si>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</si>
  <si>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</si>
  <si>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</si>
  <si>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</si>
  <si>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</si>
  <si>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</si>
  <si>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</si>
  <si>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</si>
  <si>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</si>
  <si>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</si>
  <si>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</si>
  <si>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</si>
  <si>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</si>
  <si>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</si>
  <si>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</si>
  <si>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</si>
  <si>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</si>
  <si>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</si>
  <si>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</si>
  <si>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</si>
  <si>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</si>
  <si>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</si>
  <si>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</si>
  <si>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</si>
  <si>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</si>
  <si>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</si>
  <si>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</si>
  <si>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</si>
  <si>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</si>
  <si>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</si>
  <si>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</si>
  <si>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</si>
  <si>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</si>
  <si>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</si>
  <si>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</si>
  <si>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</si>
  <si>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</si>
  <si>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</si>
  <si>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</si>
  <si>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</si>
  <si>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</si>
  <si>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</si>
  <si>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</si>
  <si>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</si>
  <si>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</si>
  <si>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</si>
  <si>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</si>
  <si>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</si>
  <si>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</si>
  <si>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</si>
  <si>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</si>
  <si>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</si>
  <si>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</si>
  <si>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</si>
  <si>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</si>
  <si>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</si>
  <si>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</si>
  <si>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</si>
  <si>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</si>
  <si>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</si>
  <si>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</si>
  <si>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</si>
  <si>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</si>
  <si>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</si>
  <si>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</si>
  <si>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</si>
  <si>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</si>
  <si>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</si>
  <si>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</si>
  <si>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</si>
  <si>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</si>
  <si>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</si>
  <si>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</si>
  <si>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</si>
  <si>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</si>
  <si>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</si>
  <si>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</si>
  <si>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</si>
  <si>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</si>
  <si>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</si>
  <si>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</si>
  <si>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</si>
  <si>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</si>
  <si>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</si>
  <si>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</si>
  <si>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</si>
  <si>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</si>
  <si>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</si>
  <si>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</si>
  <si>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</si>
  <si>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</si>
  <si>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</si>
  <si>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</si>
  <si>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</si>
  <si>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</si>
  <si>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</si>
  <si>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</si>
  <si>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</si>
  <si>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</si>
  <si>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</si>
  <si>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</si>
  <si>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</si>
  <si>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</si>
  <si>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</si>
  <si>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</si>
  <si>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</si>
  <si>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</si>
  <si>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</si>
  <si>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</si>
  <si>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</si>
  <si>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</si>
  <si>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</si>
  <si>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</si>
  <si>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</si>
  <si>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</si>
  <si>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</si>
  <si>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</si>
  <si>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</si>
  <si>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</si>
  <si>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</si>
  <si>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</si>
  <si>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</si>
  <si>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</si>
  <si>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</si>
  <si>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</si>
  <si>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</si>
  <si>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</si>
  <si>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</si>
  <si>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</si>
  <si>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</si>
  <si>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</si>
  <si>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</si>
  <si>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</si>
  <si>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</si>
  <si>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</si>
  <si>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</si>
  <si>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</si>
  <si>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</si>
  <si>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</si>
  <si>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</si>
  <si>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</si>
  <si>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</si>
  <si>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</si>
  <si>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</si>
  <si>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</si>
  <si>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</si>
  <si>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</si>
  <si>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</si>
  <si>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</si>
  <si>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</si>
  <si>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</si>
  <si>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</si>
  <si>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</si>
  <si>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</si>
  <si>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</si>
  <si>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</si>
  <si>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</si>
  <si>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</si>
  <si>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</si>
  <si>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</si>
  <si>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</si>
  <si>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</si>
  <si>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</si>
  <si>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</si>
  <si>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</si>
  <si>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</si>
  <si>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</si>
  <si>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</si>
  <si>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</si>
  <si>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</si>
  <si>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</si>
  <si>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</si>
  <si>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</si>
  <si>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</si>
  <si>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</si>
  <si>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</si>
  <si>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</si>
  <si>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</si>
  <si>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</si>
  <si>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</si>
  <si>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</si>
  <si>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</si>
  <si>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</si>
  <si>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</si>
  <si>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</si>
  <si>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</si>
  <si>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</si>
  <si>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</si>
  <si>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</si>
  <si>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</si>
  <si>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</si>
  <si>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</si>
  <si>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</si>
  <si>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</si>
  <si>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</si>
  <si>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</si>
  <si>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</si>
  <si>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</si>
  <si>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</si>
  <si>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</si>
  <si>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</si>
  <si>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</si>
  <si>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</si>
  <si>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</si>
  <si>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</si>
  <si>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</si>
  <si>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</si>
  <si>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</si>
  <si>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</si>
  <si>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</si>
  <si>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</si>
  <si>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</si>
  <si>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</si>
  <si>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</si>
  <si>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</si>
  <si>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</si>
  <si>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</si>
  <si>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</si>
  <si>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</si>
  <si>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</si>
  <si>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</si>
  <si>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</si>
  <si>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</si>
  <si>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</si>
  <si>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</si>
  <si>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</si>
  <si>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</si>
  <si>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</si>
  <si>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</si>
  <si>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</si>
  <si>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</si>
  <si>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</si>
  <si>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</si>
  <si>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</si>
  <si>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</si>
  <si>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</si>
  <si>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</si>
  <si>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</si>
  <si>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</si>
  <si>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</si>
  <si>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</si>
  <si>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</si>
  <si>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</si>
  <si>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</si>
  <si>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</si>
  <si>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</si>
  <si>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</si>
  <si>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</si>
  <si>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</si>
  <si>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</si>
  <si>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</si>
  <si>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</si>
  <si>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</si>
  <si>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</si>
  <si>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</si>
  <si>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</si>
  <si>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</si>
  <si>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</si>
  <si>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</si>
  <si>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</si>
  <si>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</si>
  <si>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</si>
  <si>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</si>
  <si>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</si>
  <si>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</si>
  <si>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</si>
  <si>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</si>
  <si>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</si>
  <si>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</si>
  <si>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</si>
  <si>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</si>
  <si>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</si>
  <si>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</si>
  <si>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</si>
  <si>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</si>
  <si>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</si>
  <si>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</si>
  <si>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</si>
  <si>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</si>
  <si>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</si>
  <si>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</si>
  <si>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</si>
  <si>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</si>
  <si>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</si>
  <si>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</si>
  <si>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</si>
  <si>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</si>
  <si>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</si>
  <si>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</si>
  <si>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</si>
  <si>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</si>
  <si>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</si>
  <si>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</si>
  <si>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</si>
  <si>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</si>
  <si>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</si>
  <si>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</si>
  <si>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</si>
  <si>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</si>
  <si>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</si>
  <si>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</si>
  <si>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</si>
  <si>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</si>
  <si>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</si>
  <si>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</si>
  <si>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</si>
  <si>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</si>
  <si>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</si>
  <si>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</si>
  <si>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</si>
  <si>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</si>
  <si>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</si>
  <si>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</si>
  <si>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</si>
  <si>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</si>
  <si>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</si>
  <si>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</si>
  <si>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</si>
  <si>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</si>
  <si>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</si>
  <si>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</si>
  <si>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</si>
  <si>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</si>
  <si>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</si>
  <si>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</si>
  <si>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</si>
  <si>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</si>
  <si>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</si>
  <si>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</si>
  <si>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</si>
  <si>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</si>
  <si>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</si>
  <si>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</si>
  <si>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</si>
  <si>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</si>
  <si>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</si>
  <si>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</si>
  <si>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</si>
  <si>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</si>
  <si>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</si>
  <si>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</si>
  <si>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</si>
  <si>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</si>
  <si>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</si>
  <si>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</si>
  <si>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</si>
  <si>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</si>
  <si>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</si>
  <si>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</si>
  <si>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</si>
  <si>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</si>
  <si>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</si>
  <si>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</si>
  <si>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</si>
  <si>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</si>
  <si>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</si>
  <si>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</si>
  <si>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</si>
  <si>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</si>
  <si>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</si>
  <si>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</si>
  <si>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</si>
  <si>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</si>
  <si>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</si>
  <si>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</si>
  <si>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</si>
  <si>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</si>
  <si>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</si>
  <si>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</si>
  <si>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</si>
  <si>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</si>
  <si>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</si>
  <si>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</si>
  <si>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</si>
  <si>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</si>
  <si>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</si>
  <si>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</si>
  <si>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</si>
  <si>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</si>
  <si>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</si>
  <si>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</si>
  <si>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</si>
  <si>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</si>
  <si>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</si>
  <si>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</si>
  <si>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</si>
  <si>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</si>
  <si>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</si>
  <si>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</si>
  <si>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</si>
  <si>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</si>
  <si>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</si>
  <si>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</si>
  <si>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</si>
  <si>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</si>
  <si>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</si>
  <si>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</si>
  <si>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</si>
  <si>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</si>
  <si>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</si>
  <si>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</si>
  <si>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</si>
  <si>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</si>
  <si>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</si>
  <si>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</si>
  <si>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</si>
  <si>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</si>
  <si>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</si>
  <si>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</si>
  <si>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</si>
  <si>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</si>
  <si>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</si>
  <si>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</si>
  <si>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</si>
  <si>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</si>
  <si>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</si>
  <si>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</si>
  <si>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</si>
  <si>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</si>
  <si>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</si>
  <si>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</si>
  <si>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</si>
  <si>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</si>
  <si>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</si>
  <si>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</si>
  <si>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</si>
  <si>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</si>
  <si>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</si>
  <si>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</si>
  <si>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</si>
  <si>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</si>
  <si>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</si>
  <si>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</si>
  <si>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</si>
  <si>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</si>
  <si>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</si>
  <si>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</si>
  <si>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</si>
  <si>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</si>
  <si>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</si>
  <si>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</si>
  <si>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</si>
  <si>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</si>
  <si>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</si>
  <si>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</si>
  <si>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</si>
  <si>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</si>
  <si>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</si>
  <si>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</si>
  <si>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</si>
  <si>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</si>
  <si>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</si>
  <si>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</si>
  <si>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</si>
  <si>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</si>
  <si>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</si>
  <si>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</si>
  <si>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</si>
  <si>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</si>
  <si>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</si>
  <si>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</si>
  <si>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</si>
  <si>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</si>
  <si>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</si>
  <si>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</si>
  <si>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</si>
  <si>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</si>
  <si>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</si>
  <si>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</si>
  <si>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</si>
  <si>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</si>
  <si>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</si>
  <si>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</si>
  <si>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</si>
  <si>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</si>
  <si>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</si>
  <si>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</si>
  <si>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</si>
  <si>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</si>
  <si>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</si>
  <si>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</si>
  <si>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</si>
  <si>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</si>
  <si>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</si>
  <si>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</si>
  <si>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</si>
  <si>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</si>
  <si>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</si>
  <si>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</si>
  <si>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</si>
  <si>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</si>
  <si>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</si>
  <si>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</si>
  <si>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</si>
  <si>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</si>
  <si>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</si>
  <si>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</si>
  <si>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</si>
  <si>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</si>
  <si>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</si>
  <si>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</si>
  <si>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</si>
  <si>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</si>
  <si>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</si>
  <si>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</si>
  <si>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</si>
  <si>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</si>
  <si>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</si>
  <si>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</si>
  <si>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</si>
  <si>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</si>
  <si>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</si>
  <si>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</si>
  <si>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</si>
  <si>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</si>
  <si>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</si>
  <si>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</si>
  <si>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</si>
  <si>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</si>
  <si>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</si>
  <si>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</si>
  <si>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</si>
  <si>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</si>
  <si>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</si>
  <si>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</si>
  <si>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</si>
  <si>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</si>
  <si>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</si>
  <si>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</si>
  <si>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</si>
  <si>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</si>
  <si>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</si>
  <si>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</si>
  <si>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</si>
  <si>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</si>
  <si>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</si>
  <si>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</si>
  <si>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</si>
  <si>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</si>
  <si>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</si>
  <si>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</si>
  <si>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</si>
  <si>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</si>
  <si>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</si>
  <si>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</si>
  <si>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</si>
  <si>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</si>
  <si>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</si>
  <si>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</si>
  <si>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</si>
  <si>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</si>
  <si>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</si>
  <si>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</si>
  <si>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</si>
  <si>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</si>
  <si>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</si>
  <si>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</si>
  <si>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</si>
  <si>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</si>
  <si>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</si>
  <si>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</si>
  <si>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</si>
  <si>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</si>
  <si>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</si>
  <si>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</si>
  <si>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</si>
  <si>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</si>
  <si>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</si>
  <si>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</si>
  <si>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</si>
  <si>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</si>
  <si>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</si>
  <si>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</si>
  <si>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</si>
  <si>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</si>
  <si>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</si>
  <si>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</si>
  <si>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</si>
  <si>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</si>
  <si>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</si>
  <si>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</si>
  <si>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</si>
  <si>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</si>
  <si>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</si>
  <si>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</si>
  <si>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</si>
  <si>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</si>
  <si>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</si>
  <si>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</si>
  <si>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</si>
  <si>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</si>
  <si>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</si>
  <si>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</si>
  <si>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</si>
  <si>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</si>
  <si>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</si>
  <si>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</si>
  <si>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</si>
  <si>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</si>
  <si>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</si>
  <si>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</si>
  <si>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</si>
  <si>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</si>
  <si>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</si>
  <si>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</si>
  <si>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</si>
  <si>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</si>
  <si>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</si>
  <si>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</si>
  <si>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</si>
  <si>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</si>
  <si>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</si>
  <si>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</si>
  <si>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</si>
  <si>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</si>
  <si>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</si>
  <si>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</si>
  <si>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</si>
  <si>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</si>
  <si>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</si>
  <si>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</si>
  <si>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</si>
  <si>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</si>
  <si>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</si>
  <si>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</si>
  <si>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</si>
  <si>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</si>
  <si>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</si>
  <si>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</si>
  <si>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</si>
  <si>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</si>
  <si>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</si>
  <si>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</si>
  <si>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</si>
  <si>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</si>
  <si>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</si>
  <si>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</si>
  <si>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</si>
  <si>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</si>
  <si>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</si>
  <si>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</si>
  <si>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</si>
  <si>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</si>
  <si>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</si>
  <si>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</si>
  <si>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</si>
  <si>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</si>
  <si>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</si>
  <si>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</si>
  <si>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</si>
  <si>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</si>
  <si>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</si>
  <si>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</si>
  <si>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</si>
  <si>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</si>
  <si>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</si>
  <si>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</si>
  <si>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</si>
  <si>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</si>
  <si>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</si>
  <si>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</si>
  <si>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</si>
  <si>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</si>
  <si>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</si>
  <si>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</si>
  <si>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</si>
  <si>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</si>
  <si>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</si>
  <si>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</si>
  <si>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</si>
  <si>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</si>
  <si>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</si>
  <si>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</si>
  <si>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</si>
  <si>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</si>
  <si>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</si>
  <si>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</si>
  <si>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</si>
  <si>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</si>
  <si>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</si>
  <si>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</si>
  <si>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</si>
  <si>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</si>
  <si>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</si>
  <si>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</si>
  <si>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</si>
  <si>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</si>
  <si>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</si>
  <si>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</si>
  <si>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</si>
  <si>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</si>
  <si>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</si>
  <si>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</si>
  <si>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</si>
  <si>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</si>
  <si>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</si>
  <si>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</si>
  <si>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</si>
  <si>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</si>
  <si>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</si>
  <si>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</si>
  <si>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</si>
  <si>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</si>
  <si>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</si>
  <si>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</si>
  <si>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</si>
  <si>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</si>
  <si>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</si>
  <si>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</si>
  <si>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</si>
  <si>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</si>
  <si>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</si>
  <si>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</si>
  <si>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</si>
  <si>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</si>
  <si>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</si>
  <si>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</si>
  <si>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</si>
  <si>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</si>
  <si>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</si>
  <si>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</si>
  <si>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</si>
  <si>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</si>
  <si>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</si>
  <si>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</si>
  <si>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</si>
  <si>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</si>
  <si>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</si>
  <si>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</si>
  <si>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</si>
  <si>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</si>
  <si>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</si>
  <si>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</si>
  <si>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</si>
  <si>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</si>
  <si>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</si>
  <si>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</si>
  <si>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</si>
  <si>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</si>
  <si>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</si>
  <si>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</si>
  <si>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</si>
  <si>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</si>
  <si>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</si>
  <si>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</si>
  <si>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</si>
  <si>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</si>
  <si>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</si>
  <si>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</si>
  <si>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</si>
  <si>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</si>
  <si>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</si>
  <si>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</si>
  <si>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</si>
  <si>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</si>
  <si>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</si>
  <si>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</si>
  <si>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</si>
  <si>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</si>
  <si>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</si>
  <si>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</si>
  <si>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</si>
  <si>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</si>
  <si>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</si>
  <si>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</si>
  <si>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</si>
  <si>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</si>
  <si>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</si>
  <si>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</si>
  <si>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</si>
  <si>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</si>
  <si>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</si>
  <si>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</si>
  <si>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</si>
  <si>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</si>
  <si>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</si>
  <si>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</si>
  <si>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</si>
  <si>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</si>
  <si>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</si>
  <si>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</si>
  <si>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</si>
  <si>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</si>
  <si>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</si>
  <si>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</si>
  <si>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</si>
  <si>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</si>
  <si>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</si>
  <si>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</si>
  <si>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</si>
  <si>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</si>
  <si>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</si>
  <si>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</si>
  <si>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</si>
  <si>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</si>
  <si>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</si>
  <si>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</si>
  <si>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</si>
  <si>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</si>
  <si>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</si>
  <si>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</si>
  <si>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</si>
  <si>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</si>
  <si>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</si>
  <si>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</si>
  <si>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</si>
  <si>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</si>
  <si>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</si>
  <si>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</si>
  <si>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</si>
  <si>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</si>
  <si>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</si>
  <si>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</si>
  <si>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</si>
  <si>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</si>
  <si>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</si>
  <si>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</si>
  <si>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</si>
  <si>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</si>
  <si>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</si>
  <si>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</si>
  <si>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</si>
  <si>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</si>
  <si>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</si>
  <si>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</si>
  <si>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</si>
  <si>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</si>
  <si>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</si>
  <si>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</si>
  <si>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</si>
  <si>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</si>
  <si>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</si>
  <si>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</si>
  <si>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</si>
  <si>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</si>
  <si>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</si>
  <si>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</si>
  <si>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</si>
  <si>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</si>
  <si>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</si>
  <si>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</si>
  <si>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</si>
  <si>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</si>
  <si>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</si>
  <si>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</si>
  <si>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</si>
  <si>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</si>
  <si>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</si>
  <si>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</si>
  <si>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</si>
  <si>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</si>
  <si>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</si>
  <si>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</si>
  <si>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</si>
  <si>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</si>
  <si>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</si>
  <si>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</si>
  <si>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</si>
  <si>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</si>
  <si>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</si>
  <si>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</si>
  <si>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</si>
  <si>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</si>
  <si>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</si>
  <si>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</si>
  <si>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</si>
  <si>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</si>
  <si>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</si>
  <si>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</si>
  <si>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</si>
  <si>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</si>
  <si>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</si>
  <si>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</si>
  <si>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</si>
  <si>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</si>
  <si>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</si>
  <si>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</si>
  <si>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</si>
  <si>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</si>
  <si>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</si>
  <si>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</si>
  <si>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</si>
  <si>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</si>
  <si>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</si>
  <si>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</si>
  <si>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</si>
  <si>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</si>
  <si>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</si>
  <si>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</si>
  <si>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</si>
  <si>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</si>
  <si>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</si>
  <si>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</si>
  <si>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</si>
  <si>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</si>
  <si>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</si>
  <si>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</si>
  <si>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</si>
  <si>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</si>
  <si>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</si>
  <si>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</si>
  <si>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</si>
  <si>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</si>
  <si>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</si>
  <si>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</si>
  <si>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</si>
  <si>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</si>
  <si>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</si>
  <si>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</si>
  <si>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</si>
  <si>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</si>
  <si>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</si>
  <si>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</si>
  <si>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</si>
  <si>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</si>
  <si>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</si>
  <si>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</si>
  <si>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</si>
  <si>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</si>
  <si>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</si>
  <si>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</si>
  <si>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</si>
  <si>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</si>
  <si>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</si>
  <si>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</si>
  <si>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</si>
  <si>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</si>
  <si>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</si>
  <si>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</si>
  <si>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</si>
  <si>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</si>
  <si>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</si>
  <si>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</si>
  <si>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</si>
  <si>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</si>
  <si>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</si>
  <si>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</si>
  <si>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</si>
  <si>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</si>
  <si>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</si>
  <si>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</si>
  <si>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</si>
  <si>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</si>
  <si>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</si>
  <si>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</si>
  <si>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</si>
  <si>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</si>
  <si>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</si>
  <si>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</si>
  <si>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</si>
  <si>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</si>
  <si>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</si>
  <si>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</si>
  <si>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</si>
  <si>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</si>
  <si>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</si>
  <si>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</si>
  <si>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</si>
  <si>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</si>
  <si>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</si>
  <si>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</si>
  <si>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</si>
  <si>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</si>
  <si>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</si>
  <si>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</si>
  <si>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</si>
  <si>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</si>
  <si>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</si>
  <si>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</si>
  <si>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</si>
  <si>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</si>
  <si>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</si>
  <si>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</si>
  <si>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</si>
  <si>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</si>
  <si>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</si>
  <si>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</si>
  <si>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</si>
  <si>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</si>
  <si>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</si>
  <si>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</si>
  <si>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</si>
  <si>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</si>
  <si>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</si>
  <si>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</si>
  <si>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</si>
  <si>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</si>
  <si>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</si>
  <si>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</si>
  <si>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</si>
  <si>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</si>
  <si>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</si>
  <si>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</si>
  <si>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</si>
  <si>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</si>
  <si>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</si>
  <si>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</si>
  <si>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</si>
  <si>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</si>
  <si>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</si>
  <si>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</si>
  <si>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</si>
  <si>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</si>
  <si>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</si>
  <si>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</si>
  <si>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</si>
  <si>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</si>
  <si>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</si>
  <si>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</si>
  <si>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</si>
  <si>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</si>
  <si>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</si>
  <si>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</si>
  <si>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</si>
  <si>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</si>
  <si>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</si>
  <si>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</si>
  <si>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</si>
  <si>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</si>
  <si>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</si>
  <si>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</si>
  <si>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</si>
  <si>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</si>
  <si>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</si>
  <si>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</si>
  <si>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</si>
  <si>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</si>
  <si>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</si>
  <si>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</si>
  <si>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</si>
  <si>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</si>
  <si>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</si>
  <si>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</si>
  <si>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</si>
  <si>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</si>
  <si>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</si>
  <si>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</si>
  <si>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</si>
  <si>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</si>
  <si>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</si>
  <si>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</si>
  <si>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</si>
  <si>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</si>
  <si>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</si>
  <si>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</si>
  <si>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</si>
  <si>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</si>
  <si>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</si>
  <si>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</si>
  <si>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</si>
  <si>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</si>
  <si>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</si>
  <si>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</si>
  <si>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</si>
  <si>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</si>
  <si>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</si>
  <si>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</si>
  <si>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</si>
  <si>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</si>
  <si>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</si>
  <si>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</si>
  <si>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</si>
  <si>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</si>
  <si>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</si>
  <si>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</si>
  <si>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</si>
  <si>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</si>
  <si>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</si>
  <si>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</si>
  <si>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</si>
  <si>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</si>
  <si>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</si>
  <si>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</si>
  <si>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</si>
  <si>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</si>
  <si>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</si>
  <si>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</si>
  <si>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</si>
  <si>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</si>
  <si>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</si>
  <si>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</si>
  <si>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</si>
  <si>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</si>
  <si>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</si>
  <si>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</si>
  <si>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</si>
  <si>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</si>
  <si>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</si>
  <si>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</si>
  <si>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</si>
  <si>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</si>
  <si>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</si>
  <si>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</si>
  <si>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</si>
  <si>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</si>
  <si>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</si>
  <si>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</si>
  <si>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</si>
  <si>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</si>
  <si>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</si>
  <si>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</si>
  <si>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</si>
  <si>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</si>
  <si>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</si>
  <si>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</si>
  <si>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</si>
  <si>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</si>
  <si>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</si>
  <si>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</si>
  <si>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</si>
  <si>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</si>
  <si>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</si>
  <si>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</si>
  <si>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</si>
  <si>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</si>
  <si>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</si>
  <si>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</si>
  <si>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</si>
  <si>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</si>
  <si>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</si>
  <si>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</si>
  <si>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</si>
  <si>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</si>
  <si>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</si>
  <si>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</si>
  <si>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</si>
  <si>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</si>
  <si>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</si>
  <si>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</si>
  <si>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</si>
  <si>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</si>
  <si>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</si>
  <si>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</si>
  <si>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</si>
  <si>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</si>
  <si>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</si>
  <si>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</si>
  <si>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</si>
  <si>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</si>
  <si>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</si>
  <si>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</si>
  <si>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</si>
  <si>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</si>
  <si>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</si>
  <si>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</si>
  <si>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</si>
  <si>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</si>
  <si>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</si>
  <si>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</si>
  <si>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</si>
  <si>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</si>
  <si>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</si>
  <si>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</si>
  <si>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</si>
  <si>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</si>
  <si>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</si>
  <si>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</si>
  <si>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</si>
  <si>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</si>
  <si>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</si>
  <si>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</si>
  <si>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</si>
  <si>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</si>
  <si>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</si>
  <si>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</si>
  <si>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</si>
  <si>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</si>
  <si>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</si>
  <si>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</si>
  <si>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</si>
  <si>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</si>
  <si>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</si>
  <si>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</si>
  <si>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</si>
  <si>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</si>
  <si>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</si>
  <si>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</si>
  <si>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</si>
  <si>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</si>
  <si>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</si>
  <si>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</si>
  <si>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</si>
  <si>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</si>
  <si>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</si>
  <si>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</si>
  <si>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</si>
  <si>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</si>
  <si>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</si>
  <si>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</si>
  <si>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</si>
  <si>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</si>
  <si>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</si>
  <si>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</si>
  <si>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</si>
  <si>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</si>
  <si>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</si>
  <si>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</si>
  <si>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</si>
  <si>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</si>
  <si>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</si>
  <si>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</si>
  <si>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</si>
  <si>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</si>
  <si>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</si>
  <si>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</si>
  <si>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</si>
  <si>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</si>
  <si>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</si>
  <si>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</si>
  <si>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</si>
  <si>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</si>
  <si>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</si>
  <si>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</si>
  <si>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</si>
  <si>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</si>
  <si>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</si>
  <si>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</si>
  <si>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</si>
  <si>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</si>
  <si>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</si>
  <si>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</si>
  <si>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</si>
  <si>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</si>
  <si>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</si>
  <si>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</si>
  <si>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</si>
  <si>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</si>
  <si>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</si>
  <si>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</si>
  <si>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</si>
  <si>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</si>
  <si>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</si>
  <si>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</si>
  <si>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</si>
  <si>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</si>
  <si>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</si>
  <si>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</si>
  <si>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</si>
  <si>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</si>
  <si>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</si>
  <si>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</si>
  <si>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</si>
  <si>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</si>
  <si>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</si>
  <si>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</si>
  <si>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</si>
  <si>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</si>
  <si>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</si>
  <si>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</si>
  <si>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</si>
  <si>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</si>
  <si>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</si>
  <si>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</si>
  <si>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</si>
  <si>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</si>
  <si>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</si>
  <si>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</si>
  <si>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</si>
  <si>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</si>
  <si>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</si>
  <si>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</si>
  <si>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</si>
  <si>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</si>
  <si>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</si>
  <si>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</si>
  <si>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</si>
  <si>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</si>
  <si>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</si>
  <si>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</si>
  <si>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</si>
  <si>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</si>
  <si>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</si>
  <si>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</si>
  <si>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</si>
  <si>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</si>
  <si>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</si>
  <si>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</si>
  <si>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</si>
  <si>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</si>
  <si>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</si>
  <si>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</si>
  <si>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</si>
  <si>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</si>
  <si>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</si>
  <si>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</si>
  <si>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</si>
  <si>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</si>
  <si>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</si>
  <si>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</si>
  <si>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</si>
  <si>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</si>
  <si>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</si>
  <si>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</si>
  <si>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</si>
  <si>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</si>
  <si>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</si>
  <si>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</si>
  <si>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</si>
  <si>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</si>
  <si>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</si>
  <si>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</si>
  <si>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</si>
  <si>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</si>
  <si>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</si>
  <si>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</si>
  <si>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</si>
  <si>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</si>
  <si>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</si>
  <si>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</si>
  <si>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</si>
  <si>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</si>
  <si>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</si>
  <si>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</si>
  <si>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</si>
  <si>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</si>
  <si>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</si>
  <si>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</si>
  <si>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</si>
  <si>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</si>
  <si>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</si>
  <si>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</si>
  <si>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</si>
  <si>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</si>
  <si>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</si>
  <si>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</si>
  <si>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</si>
  <si>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</si>
  <si>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</si>
  <si>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</si>
  <si>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</si>
  <si>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</si>
  <si>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</si>
  <si>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</si>
  <si>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</si>
  <si>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</si>
  <si>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</si>
  <si>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</si>
  <si>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</si>
  <si>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</si>
  <si>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</si>
  <si>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</si>
  <si>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</si>
  <si>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</si>
  <si>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</si>
  <si>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</si>
  <si>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</si>
  <si>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</si>
  <si>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</si>
  <si>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</si>
  <si>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</si>
  <si>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</si>
  <si>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</si>
  <si>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</si>
  <si>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</si>
  <si>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</si>
  <si>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</si>
  <si>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</si>
  <si>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</si>
  <si>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</si>
  <si>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</si>
  <si>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</si>
  <si>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</si>
  <si>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</si>
  <si>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</si>
  <si>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</si>
  <si>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</si>
  <si>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</si>
  <si>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</si>
  <si>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</si>
  <si>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</si>
  <si>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</si>
  <si>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</si>
  <si>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</si>
  <si>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</si>
  <si>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</si>
  <si>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</si>
  <si>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</si>
  <si>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</si>
  <si>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</si>
  <si>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</si>
  <si>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</si>
  <si>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</si>
  <si>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</si>
  <si>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</si>
  <si>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</si>
  <si>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</si>
  <si>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</si>
  <si>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</si>
  <si>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</si>
  <si>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</si>
  <si>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</si>
  <si>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</si>
  <si>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</si>
  <si>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</si>
  <si>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</si>
  <si>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</si>
  <si>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</si>
  <si>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</si>
  <si>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</si>
  <si>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</si>
  <si>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</si>
  <si>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</si>
  <si>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</si>
  <si>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</si>
  <si>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</si>
  <si>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</si>
  <si>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</si>
  <si>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</si>
  <si>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</si>
  <si>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</si>
  <si>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</si>
  <si>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</si>
  <si>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</si>
  <si>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</si>
  <si>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</si>
  <si>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</si>
  <si>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</si>
  <si>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</si>
  <si>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</si>
  <si>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</si>
  <si>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</si>
  <si>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</si>
  <si>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</si>
  <si>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</si>
  <si>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</si>
  <si>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</si>
  <si>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</si>
  <si>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</si>
  <si>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</si>
  <si>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</si>
  <si>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</si>
  <si>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</si>
  <si>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</si>
  <si>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</si>
  <si>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</si>
  <si>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</si>
  <si>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</si>
  <si>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</si>
  <si>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</si>
  <si>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</si>
  <si>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</si>
  <si>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</si>
  <si>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</si>
  <si>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</si>
  <si>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</si>
  <si>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</si>
  <si>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</si>
  <si>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</si>
  <si>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</si>
  <si>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</si>
  <si>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</si>
  <si>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</si>
  <si>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</si>
  <si>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</si>
  <si>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</si>
  <si>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</si>
  <si>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</si>
  <si>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</si>
  <si>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</si>
  <si>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</si>
  <si>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</si>
  <si>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</si>
  <si>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</si>
  <si>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</si>
  <si>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</si>
  <si>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</si>
  <si>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</si>
  <si>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</si>
  <si>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</si>
  <si>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</si>
  <si>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</si>
  <si>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</si>
  <si>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</si>
  <si>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</si>
  <si>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</si>
  <si>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</si>
  <si>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</si>
  <si>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</si>
  <si>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</si>
  <si>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</si>
  <si>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</si>
  <si>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</si>
  <si>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</si>
  <si>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</si>
  <si>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</si>
  <si>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</si>
  <si>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</si>
  <si>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</si>
  <si>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</si>
  <si>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</si>
  <si>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</si>
  <si>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</si>
  <si>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</si>
  <si>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</si>
  <si>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</si>
  <si>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</si>
  <si>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</si>
  <si>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</si>
  <si>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</si>
  <si>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</si>
  <si>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</si>
  <si>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</si>
  <si>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</si>
  <si>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</si>
  <si>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</si>
  <si>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</si>
  <si>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</si>
  <si>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</si>
  <si>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</si>
  <si>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</si>
  <si>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</si>
  <si>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</si>
  <si>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</si>
  <si>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</si>
  <si>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</si>
  <si>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</si>
  <si>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</si>
  <si>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</si>
  <si>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</si>
  <si>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</si>
  <si>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</si>
  <si>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</si>
  <si>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</si>
  <si>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</si>
  <si>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</si>
  <si>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</si>
  <si>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</si>
  <si>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</si>
  <si>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</si>
  <si>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</si>
  <si>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</si>
  <si>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</si>
  <si>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</si>
  <si>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</si>
  <si>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</si>
  <si>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</si>
  <si>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</si>
  <si>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</si>
  <si>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</si>
  <si>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</si>
  <si>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</si>
  <si>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</si>
  <si>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</si>
  <si>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</si>
  <si>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</si>
  <si>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</si>
  <si>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</si>
  <si>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</si>
  <si>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</si>
  <si>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</si>
  <si>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</si>
  <si>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</si>
  <si>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</si>
  <si>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</si>
  <si>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</si>
  <si>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</si>
  <si>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</si>
  <si>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</si>
  <si>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</si>
  <si>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</si>
  <si>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</si>
  <si>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</si>
  <si>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</si>
  <si>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</si>
  <si>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</si>
  <si>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</si>
  <si>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</si>
  <si>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</si>
  <si>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</si>
  <si>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</si>
  <si>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</si>
  <si>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</si>
  <si>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</si>
  <si>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</si>
  <si>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</si>
  <si>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</si>
  <si>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</si>
  <si>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</si>
  <si>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</si>
  <si>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</si>
  <si>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</si>
  <si>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</si>
  <si>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</si>
  <si>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</si>
  <si>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</si>
  <si>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</si>
  <si>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</si>
  <si>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</si>
  <si>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</si>
  <si>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</si>
  <si>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</si>
  <si>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</si>
  <si>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</si>
  <si>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</si>
  <si>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</si>
  <si>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</si>
  <si>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</si>
  <si>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</si>
  <si>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</si>
  <si>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</si>
  <si>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</si>
  <si>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</si>
  <si>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</si>
  <si>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</si>
  <si>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</si>
  <si>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</si>
  <si>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</si>
  <si>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</si>
  <si>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</si>
  <si>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</si>
  <si>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</si>
  <si>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</si>
  <si>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</si>
  <si>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</si>
  <si>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</si>
  <si>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</si>
  <si>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</si>
  <si>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</si>
  <si>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</si>
  <si>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</si>
  <si>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</si>
  <si>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</si>
  <si>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</si>
  <si>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</si>
  <si>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</si>
  <si>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</si>
  <si>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</si>
  <si>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</si>
  <si>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</si>
  <si>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</si>
  <si>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</si>
  <si>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</si>
  <si>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</si>
  <si>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</si>
  <si>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</si>
  <si>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</si>
  <si>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</si>
  <si>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</si>
  <si>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</si>
  <si>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</si>
  <si>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</si>
  <si>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</si>
  <si>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</si>
  <si>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</si>
  <si>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</si>
  <si>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</si>
  <si>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</si>
  <si>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</si>
  <si>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</si>
  <si>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</si>
  <si>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</si>
  <si>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</si>
  <si>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</si>
  <si>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</si>
  <si>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</si>
  <si>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</si>
  <si>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</si>
  <si>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</si>
  <si>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</si>
  <si>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</si>
  <si>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</si>
  <si>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</si>
  <si>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</si>
  <si>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</si>
  <si>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</si>
  <si>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</si>
  <si>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</si>
  <si>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</si>
  <si>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</si>
  <si>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</si>
  <si>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</si>
  <si>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</si>
  <si>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</si>
  <si>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</si>
  <si>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</si>
  <si>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</si>
  <si>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</si>
  <si>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</si>
  <si>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</si>
  <si>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</si>
  <si>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</si>
  <si>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</si>
  <si>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</si>
  <si>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</si>
  <si>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</si>
  <si>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</si>
  <si>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</si>
  <si>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</si>
  <si>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</si>
  <si>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</si>
  <si>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</si>
  <si>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</si>
  <si>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</si>
  <si>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</si>
  <si>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</si>
  <si>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</si>
  <si>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</si>
  <si>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</si>
  <si>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</si>
  <si>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</si>
  <si>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</si>
  <si>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</si>
  <si>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</si>
  <si>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</si>
  <si>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</si>
  <si>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</si>
  <si>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</si>
  <si>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</si>
  <si>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</si>
  <si>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</si>
  <si>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</si>
  <si>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</si>
  <si>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</si>
  <si>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</si>
  <si>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</si>
  <si>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</si>
  <si>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</si>
  <si>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</si>
  <si>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</si>
  <si>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</si>
  <si>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</si>
  <si>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</si>
  <si>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</si>
  <si>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</si>
  <si>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</si>
  <si>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</si>
  <si>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</si>
  <si>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</si>
  <si>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</si>
  <si>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</si>
  <si>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</si>
  <si>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</si>
  <si>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</si>
  <si>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</si>
  <si>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</si>
  <si>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</si>
  <si>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</si>
  <si>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</si>
  <si>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</si>
  <si>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</si>
  <si>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</si>
  <si>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</si>
  <si>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</si>
  <si>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</si>
  <si>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</si>
  <si>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</si>
  <si>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</si>
  <si>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</si>
  <si>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</si>
  <si>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</si>
  <si>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</si>
  <si>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</si>
  <si>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</si>
  <si>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</si>
  <si>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</si>
  <si>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</si>
  <si>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</si>
  <si>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</si>
  <si>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</si>
  <si>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</si>
  <si>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</si>
  <si>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</si>
  <si>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</si>
  <si>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</si>
  <si>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</si>
  <si>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</si>
  <si>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</si>
  <si>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</si>
  <si>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</si>
  <si>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</si>
  <si>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</si>
  <si>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</si>
  <si>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</si>
  <si>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</si>
  <si>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</si>
  <si>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</si>
  <si>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</si>
  <si>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</si>
  <si>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</si>
  <si>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</si>
  <si>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</si>
  <si>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</si>
  <si>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</si>
  <si>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</si>
  <si>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</si>
  <si>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</si>
  <si>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</si>
  <si>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</si>
  <si>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</si>
  <si>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</si>
  <si>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</si>
  <si>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</si>
  <si>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</si>
  <si>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</si>
  <si>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</si>
  <si>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</si>
  <si>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</si>
  <si>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</si>
  <si>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</si>
  <si>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</si>
  <si>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</si>
  <si>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</si>
  <si>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</si>
  <si>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</si>
  <si>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</si>
  <si>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</si>
  <si>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</si>
  <si>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</si>
  <si>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</si>
  <si>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</si>
  <si>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</si>
  <si>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</si>
  <si>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</si>
  <si>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</si>
  <si>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</si>
  <si>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</si>
  <si>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</si>
  <si>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</si>
  <si>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</si>
  <si>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</si>
  <si>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</si>
  <si>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</si>
  <si>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</si>
  <si>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</si>
  <si>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</si>
  <si>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</si>
  <si>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</si>
  <si>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</si>
  <si>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</si>
  <si>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</si>
  <si>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</si>
  <si>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</si>
  <si>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</si>
  <si>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</si>
  <si>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</si>
  <si>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</si>
  <si>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</si>
  <si>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</si>
  <si>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</si>
  <si>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</si>
  <si>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</si>
  <si>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</si>
  <si>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</si>
  <si>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</si>
  <si>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</si>
  <si>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</si>
  <si>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</si>
  <si>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</si>
  <si>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</si>
  <si>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</si>
  <si>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</si>
  <si>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</si>
  <si>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</si>
  <si>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</si>
  <si>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</si>
  <si>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</si>
  <si>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</si>
  <si>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</si>
  <si>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</si>
  <si>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</si>
  <si>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</si>
  <si>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</si>
  <si>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</si>
  <si>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</si>
  <si>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</si>
  <si>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</si>
  <si>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</si>
  <si>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</si>
  <si>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</si>
  <si>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</si>
  <si>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</si>
  <si>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</si>
  <si>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</si>
  <si>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</si>
  <si>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</si>
  <si>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</si>
  <si>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</si>
  <si>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</si>
  <si>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</si>
  <si>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</si>
  <si>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</si>
  <si>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</si>
  <si>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</si>
  <si>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</si>
  <si>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</si>
  <si>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</si>
  <si>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</si>
  <si>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</si>
  <si>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</si>
  <si>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</si>
  <si>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</si>
  <si>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</si>
  <si>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</si>
  <si>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</si>
  <si>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</si>
  <si>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</si>
  <si>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</si>
  <si>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</si>
  <si>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</si>
  <si>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</si>
  <si>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</si>
  <si>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</si>
  <si>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</si>
  <si>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</si>
  <si>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</si>
  <si>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</si>
  <si>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</si>
  <si>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</si>
  <si>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</si>
  <si>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</si>
  <si>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</si>
  <si>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</si>
  <si>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</si>
  <si>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</si>
  <si>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</si>
  <si>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</si>
  <si>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</si>
  <si>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</si>
  <si>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</si>
  <si>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</si>
  <si>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</si>
  <si>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</si>
  <si>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</si>
  <si>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</si>
  <si>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</si>
  <si>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</si>
  <si>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</si>
  <si>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</si>
  <si>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</si>
  <si>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</si>
  <si>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</si>
  <si>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</si>
  <si>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</si>
  <si>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</si>
  <si>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</si>
  <si>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</si>
  <si>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</si>
  <si>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</si>
  <si>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</si>
  <si>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</si>
  <si>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</si>
  <si>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</si>
  <si>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</si>
  <si>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</si>
  <si>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</si>
  <si>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</si>
  <si>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</si>
  <si>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</si>
  <si>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</si>
  <si>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</si>
  <si>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</si>
  <si>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</si>
  <si>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</si>
  <si>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</si>
  <si>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</si>
  <si>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</si>
  <si>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</si>
  <si>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</si>
  <si>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</si>
  <si>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</si>
  <si>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</si>
  <si>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</si>
  <si>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</si>
  <si>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</si>
  <si>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</si>
  <si>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</si>
  <si>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</si>
  <si>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</si>
  <si>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</si>
  <si>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</si>
  <si>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</si>
  <si>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</si>
  <si>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</si>
  <si>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</si>
  <si>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</si>
  <si>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</si>
  <si>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</si>
  <si>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</si>
  <si>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</si>
  <si>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</si>
  <si>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</si>
  <si>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</si>
  <si>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</si>
  <si>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</si>
  <si>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</si>
  <si>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</si>
  <si>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</si>
  <si>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</si>
  <si>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</si>
  <si>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</si>
  <si>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</si>
  <si>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</si>
  <si>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</si>
  <si>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</si>
  <si>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</si>
  <si>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</si>
  <si>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</si>
  <si>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</si>
  <si>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</si>
  <si>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</si>
  <si>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</si>
  <si>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</si>
  <si>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</si>
  <si>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</si>
  <si>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</si>
  <si>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</si>
  <si>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</si>
  <si>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</si>
  <si>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</si>
  <si>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</si>
  <si>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</si>
  <si>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</si>
  <si>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</si>
  <si>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</si>
  <si>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</si>
  <si>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</si>
  <si>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</si>
  <si>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</si>
  <si>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</si>
  <si>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</si>
  <si>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</si>
  <si>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</si>
  <si>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</si>
  <si>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</si>
  <si>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</si>
  <si>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</si>
  <si>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</si>
  <si>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</si>
  <si>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</si>
  <si>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</si>
  <si>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</si>
  <si>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</si>
  <si>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</si>
  <si>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</si>
  <si>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</si>
  <si>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</si>
  <si>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</si>
  <si>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</si>
  <si>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</si>
  <si>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</si>
  <si>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</si>
  <si>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</si>
  <si>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</si>
  <si>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</si>
  <si>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</si>
  <si>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</si>
  <si>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</si>
  <si>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</si>
  <si>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</si>
  <si>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</si>
  <si>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</si>
  <si>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</si>
  <si>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</si>
  <si>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</si>
  <si>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</si>
  <si>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</si>
  <si>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</si>
  <si>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</si>
  <si>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</si>
  <si>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</si>
  <si>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</si>
  <si>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</si>
  <si>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</si>
  <si>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</si>
  <si>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</si>
  <si>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</si>
  <si>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</si>
  <si>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</si>
  <si>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</si>
  <si>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</si>
  <si>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</si>
  <si>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</si>
  <si>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</si>
  <si>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</si>
  <si>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</si>
  <si>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</si>
  <si>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</si>
  <si>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</si>
  <si>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</si>
  <si>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</si>
  <si>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</si>
  <si>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</si>
  <si>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</si>
  <si>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</si>
  <si>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</si>
  <si>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</si>
  <si>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</si>
  <si>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</si>
  <si>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</si>
  <si>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</si>
  <si>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</si>
  <si>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</si>
  <si>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</si>
  <si>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</si>
  <si>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</si>
  <si>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</si>
  <si>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</si>
  <si>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</si>
  <si>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</si>
  <si>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</si>
  <si>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</si>
  <si>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</si>
  <si>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</si>
  <si>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</si>
  <si>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</si>
  <si>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</si>
  <si>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</si>
  <si>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</si>
  <si>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</si>
  <si>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</si>
  <si>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</si>
  <si>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</si>
  <si>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</si>
  <si>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</si>
  <si>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</si>
  <si>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</si>
  <si>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</si>
  <si>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</si>
  <si>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</si>
  <si>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</si>
  <si>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</si>
  <si>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</si>
  <si>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</si>
  <si>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</si>
  <si>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</si>
  <si>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</si>
  <si>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</si>
  <si>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</si>
  <si>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</si>
  <si>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</si>
  <si>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</si>
  <si>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</si>
  <si>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</si>
  <si>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</si>
  <si>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</si>
  <si>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</si>
  <si>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</si>
  <si>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</si>
  <si>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</si>
  <si>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</si>
  <si>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</si>
  <si>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</si>
  <si>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</si>
  <si>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</si>
  <si>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</si>
  <si>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</si>
  <si>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</si>
  <si>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</si>
  <si>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</si>
  <si>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</si>
  <si>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</si>
  <si>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</si>
  <si>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</si>
  <si>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</si>
  <si>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</si>
  <si>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</si>
  <si>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</si>
  <si>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</si>
  <si>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</si>
  <si>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</si>
  <si>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</si>
  <si>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</si>
  <si>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</si>
  <si>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</si>
  <si>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</si>
  <si>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</si>
  <si>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</si>
  <si>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</si>
  <si>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</si>
  <si>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</si>
  <si>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</si>
  <si>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</si>
  <si>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</si>
  <si>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</si>
  <si>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</si>
  <si>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</si>
  <si>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</si>
  <si>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</si>
  <si>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</si>
  <si>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</si>
  <si>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</si>
  <si>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</si>
  <si>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</si>
  <si>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</si>
  <si>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</si>
  <si>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</si>
  <si>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</si>
  <si>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</si>
  <si>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</si>
  <si>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</si>
  <si>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</si>
  <si>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</si>
  <si>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</si>
  <si>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</si>
  <si>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</si>
  <si>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</si>
  <si>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</si>
  <si>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</si>
  <si>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</si>
  <si>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</si>
  <si>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</si>
  <si>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</si>
  <si>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</si>
  <si>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</si>
  <si>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</si>
  <si>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</si>
  <si>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</si>
  <si>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</si>
  <si>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</si>
  <si>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</si>
  <si>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</si>
  <si>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</si>
  <si>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</si>
  <si>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</si>
  <si>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</si>
  <si>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</si>
  <si>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</si>
  <si>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</si>
  <si>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</si>
  <si>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</si>
  <si>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</si>
  <si>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</si>
  <si>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</si>
  <si>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</si>
  <si>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</si>
  <si>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</si>
  <si>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</si>
  <si>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</si>
  <si>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</si>
  <si>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</si>
  <si>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</si>
  <si>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</si>
  <si>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</si>
  <si>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</si>
  <si>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</si>
  <si>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</si>
  <si>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</si>
  <si>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</si>
  <si>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</si>
  <si>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</si>
  <si>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</si>
  <si>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</si>
  <si>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</si>
  <si>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</si>
  <si>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</si>
  <si>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</si>
  <si>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</si>
  <si>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</si>
  <si>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</si>
  <si>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</si>
  <si>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</si>
  <si>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</si>
  <si>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</si>
  <si>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</si>
  <si>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</si>
  <si>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</si>
  <si>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</si>
  <si>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</si>
  <si>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</si>
  <si>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</si>
  <si>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</si>
  <si>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</si>
  <si>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</si>
  <si>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</si>
  <si>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</si>
  <si>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</si>
  <si>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</si>
  <si>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</si>
  <si>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</si>
  <si>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</si>
  <si>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</si>
  <si>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</si>
  <si>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</si>
  <si>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</si>
  <si>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</si>
  <si>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</si>
  <si>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</si>
  <si>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</si>
  <si>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</si>
  <si>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</si>
  <si>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</si>
  <si>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</si>
  <si>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</si>
  <si>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</si>
  <si>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</si>
  <si>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</si>
  <si>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</si>
  <si>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</si>
  <si>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</si>
  <si>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</si>
  <si>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</si>
  <si>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</si>
  <si>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</si>
  <si>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</si>
  <si>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</si>
  <si>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</si>
  <si>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</si>
  <si>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</si>
  <si>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</si>
  <si>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</si>
  <si>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</si>
  <si>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</si>
  <si>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</si>
  <si>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</si>
  <si>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</si>
  <si>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</si>
  <si>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</si>
  <si>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</si>
  <si>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</si>
  <si>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</si>
  <si>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</si>
  <si>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</si>
  <si>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</si>
  <si>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</si>
  <si>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</si>
  <si>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</si>
  <si>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</si>
  <si>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</si>
  <si>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</si>
  <si>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</si>
  <si>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</si>
  <si>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</si>
  <si>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</si>
  <si>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</si>
  <si>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</si>
  <si>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</si>
  <si>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</si>
  <si>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</si>
  <si>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</si>
  <si>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</si>
  <si>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</si>
  <si>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</si>
  <si>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</si>
  <si>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</si>
  <si>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</si>
  <si>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</si>
  <si>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</si>
  <si>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</si>
  <si>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</si>
  <si>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</si>
  <si>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</si>
  <si>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</si>
  <si>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</si>
  <si>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</si>
  <si>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</si>
  <si>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</si>
  <si>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</si>
  <si>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</si>
  <si>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</si>
  <si>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</si>
  <si>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</si>
  <si>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</si>
  <si>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</si>
  <si>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</si>
  <si>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</si>
  <si>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</si>
  <si>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</si>
  <si>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</si>
  <si>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</si>
  <si>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</si>
  <si>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</si>
  <si>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</si>
  <si>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</si>
  <si>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</si>
  <si>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</si>
  <si>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</si>
  <si>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</si>
  <si>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</si>
  <si>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</si>
  <si>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</si>
  <si>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</si>
  <si>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</si>
  <si>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</si>
  <si>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</si>
  <si>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</si>
  <si>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</si>
  <si>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</si>
  <si>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</si>
  <si>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</si>
  <si>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</si>
  <si>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</si>
  <si>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</si>
  <si>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</si>
  <si>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</si>
  <si>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</si>
  <si>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</si>
  <si>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</si>
  <si>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</si>
  <si>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</si>
  <si>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</si>
  <si>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</si>
  <si>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</si>
  <si>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</si>
  <si>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</si>
  <si>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</si>
  <si>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</si>
  <si>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</si>
  <si>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</si>
  <si>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</si>
  <si>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</si>
  <si>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</si>
  <si>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</si>
  <si>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</si>
  <si>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</si>
  <si>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</si>
  <si>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</si>
  <si>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</si>
  <si>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</si>
  <si>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</si>
  <si>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</si>
  <si>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</si>
  <si>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</si>
  <si>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</si>
  <si>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</si>
  <si>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</si>
  <si>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</si>
  <si>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</si>
  <si>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</si>
  <si>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</si>
  <si>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</si>
  <si>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</si>
  <si>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</si>
  <si>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</si>
  <si>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</si>
  <si>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</si>
  <si>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</si>
  <si>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</si>
  <si>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</si>
  <si>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</si>
  <si>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</si>
  <si>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</si>
  <si>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</si>
  <si>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</si>
  <si>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</si>
  <si>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</si>
  <si>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</si>
  <si>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</si>
  <si>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</si>
  <si>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</si>
  <si>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</si>
  <si>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</si>
  <si>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</si>
  <si>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</si>
  <si>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</si>
  <si>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</si>
  <si>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</si>
  <si>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</si>
  <si>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</si>
  <si>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</si>
  <si>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</si>
  <si>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</si>
  <si>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</si>
  <si>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</si>
  <si>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</si>
  <si>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</si>
  <si>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</si>
  <si>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</si>
  <si>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</si>
  <si>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</si>
  <si>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</si>
  <si>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</si>
  <si>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</si>
  <si>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</si>
  <si>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</si>
  <si>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</si>
  <si>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</si>
  <si>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</si>
  <si>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</si>
  <si>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</si>
  <si>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</si>
  <si>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</si>
  <si>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</si>
  <si>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</si>
  <si>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</si>
  <si>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</si>
  <si>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</si>
  <si>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</si>
  <si>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</si>
  <si>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</si>
  <si>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</si>
  <si>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</si>
  <si>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</si>
  <si>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</si>
  <si>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</si>
  <si>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</si>
  <si>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</si>
  <si>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</si>
  <si>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</si>
  <si>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</si>
  <si>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</si>
  <si>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</si>
  <si>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</si>
  <si>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</si>
  <si>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</si>
  <si>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</si>
  <si>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</si>
  <si>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</si>
  <si>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</si>
  <si>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</si>
  <si>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</si>
  <si>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</si>
  <si>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</si>
  <si>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</si>
  <si>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</si>
  <si>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</si>
  <si>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</si>
  <si>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</si>
  <si>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</si>
  <si>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</si>
  <si>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</si>
  <si>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</si>
  <si>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</si>
  <si>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</si>
  <si>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</si>
  <si>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</si>
  <si>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</si>
  <si>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</si>
  <si>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</si>
  <si>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</si>
  <si>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</si>
  <si>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</si>
  <si>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</si>
  <si>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</si>
  <si>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</si>
  <si>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</si>
  <si>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</si>
  <si>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</si>
  <si>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</si>
  <si>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</si>
  <si>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</si>
  <si>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</si>
  <si>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</si>
  <si>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</si>
  <si>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</si>
  <si>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</si>
  <si>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</si>
  <si>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</si>
  <si>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</si>
  <si>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</si>
  <si>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</si>
  <si>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</si>
  <si>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</si>
  <si>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</si>
  <si>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</si>
  <si>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</si>
  <si>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</si>
  <si>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</si>
  <si>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</si>
  <si>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</si>
  <si>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</si>
  <si>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</si>
  <si>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</si>
  <si>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</si>
  <si>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</si>
  <si>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</si>
  <si>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</si>
  <si>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</si>
  <si>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</si>
  <si>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</si>
  <si>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</si>
  <si>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</si>
  <si>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</si>
  <si>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</si>
  <si>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</si>
  <si>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</si>
  <si>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</si>
  <si>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</si>
  <si>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</si>
  <si>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</si>
  <si>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</si>
  <si>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</si>
  <si>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</si>
  <si>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</si>
  <si>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</si>
  <si>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</si>
  <si>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</si>
  <si>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</si>
  <si>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</si>
  <si>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</si>
  <si>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</si>
  <si>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</si>
  <si>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</si>
  <si>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</si>
  <si>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</si>
  <si>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</si>
  <si>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</si>
  <si>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</si>
  <si>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</si>
  <si>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</si>
  <si>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</si>
  <si>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</si>
  <si>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</si>
  <si>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</si>
  <si>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</si>
  <si>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</si>
  <si>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</si>
  <si>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</si>
  <si>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</si>
  <si>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</si>
  <si>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</si>
  <si>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</si>
  <si>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</si>
  <si>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</si>
  <si>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</si>
  <si>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</si>
  <si>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</si>
  <si>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</si>
  <si>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</si>
  <si>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</si>
  <si>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</si>
  <si>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</si>
  <si>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</si>
  <si>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</si>
  <si>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</si>
  <si>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</si>
  <si>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</si>
  <si>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</si>
  <si>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</si>
  <si>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</si>
  <si>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</si>
  <si>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</si>
  <si>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</si>
  <si>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</si>
  <si>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</si>
  <si>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</si>
  <si>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</si>
  <si>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</si>
  <si>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</si>
  <si>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</si>
  <si>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</si>
  <si>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</si>
  <si>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</si>
  <si>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</si>
  <si>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</si>
  <si>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</si>
  <si>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</si>
  <si>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</si>
  <si>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</si>
  <si>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</si>
  <si>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</si>
  <si>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</si>
  <si>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</si>
  <si>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</si>
  <si>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</si>
  <si>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</si>
  <si>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</si>
  <si>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</si>
  <si>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</si>
  <si>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</si>
  <si>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</si>
  <si>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</si>
  <si>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</si>
  <si>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</si>
  <si>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</si>
  <si>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</si>
  <si>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</si>
  <si>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</si>
  <si>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</si>
  <si>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</si>
  <si>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</si>
  <si>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</si>
  <si>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</si>
  <si>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</si>
  <si>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</si>
  <si>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</si>
  <si>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</si>
  <si>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</si>
  <si>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</si>
  <si>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</si>
  <si>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</si>
  <si>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</si>
  <si>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</si>
  <si>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</si>
  <si>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</si>
  <si>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</si>
  <si>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</si>
  <si>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</si>
  <si>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</si>
  <si>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</si>
  <si>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</si>
  <si>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</si>
  <si>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</si>
  <si>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</si>
  <si>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</si>
  <si>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</si>
  <si>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</si>
  <si>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</si>
  <si>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</si>
  <si>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</si>
  <si>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</si>
  <si>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</si>
  <si>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</si>
  <si>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</si>
  <si>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</si>
  <si>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</si>
  <si>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</si>
  <si>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</si>
  <si>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</si>
  <si>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</si>
  <si>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</si>
  <si>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</si>
  <si>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</si>
  <si>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</si>
  <si>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</si>
  <si>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</si>
  <si>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</si>
  <si>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</si>
  <si>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</si>
  <si>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</si>
  <si>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</si>
  <si>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</si>
  <si>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</si>
  <si>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</si>
  <si>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</si>
  <si>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</si>
  <si>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</si>
  <si>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</si>
  <si>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</si>
  <si>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</si>
  <si>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</si>
  <si>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</si>
  <si>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</si>
  <si>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</si>
  <si>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</si>
  <si>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</si>
  <si>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</si>
  <si>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</si>
  <si>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</si>
  <si>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</si>
  <si>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</si>
  <si>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</si>
  <si>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</si>
  <si>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</si>
  <si>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</si>
  <si>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</si>
  <si>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</si>
  <si>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</si>
  <si>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</si>
  <si>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</si>
  <si>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</si>
  <si>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</si>
  <si>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</si>
  <si>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</si>
  <si>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</si>
  <si>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</si>
  <si>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</si>
  <si>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</si>
  <si>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</si>
  <si>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</si>
  <si>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</si>
  <si>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</si>
  <si>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</si>
  <si>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</si>
  <si>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</si>
  <si>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</si>
  <si>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</si>
  <si>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</si>
  <si>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</si>
  <si>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</si>
  <si>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</si>
  <si>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</si>
  <si>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</si>
  <si>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</si>
  <si>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</si>
  <si>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</si>
  <si>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</si>
  <si>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</si>
  <si>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</si>
  <si>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</si>
  <si>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</si>
  <si>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</si>
  <si>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</si>
  <si>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</si>
  <si>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</si>
  <si>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</si>
  <si>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</si>
  <si>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</si>
  <si>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</si>
  <si>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</si>
  <si>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</si>
  <si>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</si>
  <si>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</si>
  <si>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</si>
  <si>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</si>
  <si>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</si>
  <si>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</si>
  <si>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</si>
  <si>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</si>
  <si>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</si>
  <si>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</si>
  <si>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</si>
  <si>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</si>
  <si>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</si>
  <si>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</si>
  <si>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</si>
  <si>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</si>
  <si>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</si>
  <si>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</si>
  <si>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</si>
  <si>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</si>
  <si>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</si>
  <si>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</si>
  <si>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</si>
  <si>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</si>
  <si>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</si>
  <si>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</si>
  <si>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</si>
  <si>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</si>
  <si>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</si>
  <si>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</si>
  <si>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</si>
  <si>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</si>
  <si>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</si>
  <si>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</si>
  <si>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</si>
  <si>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</si>
  <si>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</si>
  <si>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</si>
  <si>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</si>
  <si>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</si>
  <si>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</si>
  <si>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</si>
  <si>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</si>
  <si>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</si>
  <si>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</si>
  <si>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</si>
  <si>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</si>
  <si>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</si>
  <si>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</si>
  <si>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</si>
  <si>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</si>
  <si>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</si>
  <si>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</si>
  <si>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</si>
  <si>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</si>
  <si>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</si>
  <si>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</si>
  <si>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</si>
  <si>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</si>
  <si>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</si>
  <si>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</si>
  <si>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</si>
  <si>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</si>
  <si>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</si>
  <si>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</si>
  <si>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</si>
  <si>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</si>
  <si>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</si>
  <si>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</si>
  <si>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</si>
  <si>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</si>
  <si>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</si>
  <si>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</si>
  <si>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</si>
  <si>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</si>
  <si>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</si>
  <si>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</si>
  <si>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</si>
  <si>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</si>
  <si>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</si>
  <si>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</si>
  <si>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</si>
  <si>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</si>
  <si>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</si>
  <si>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</si>
  <si>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</si>
  <si>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</si>
  <si>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</si>
  <si>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</si>
  <si>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</si>
  <si>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</si>
  <si>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</si>
  <si>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</si>
  <si>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</si>
  <si>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</si>
  <si>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</si>
  <si>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</si>
  <si>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</si>
  <si>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</si>
  <si>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</si>
  <si>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</si>
  <si>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</si>
  <si>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</si>
  <si>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</si>
  <si>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</si>
  <si>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</si>
  <si>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</si>
  <si>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</si>
  <si>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</si>
  <si>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</si>
  <si>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</si>
  <si>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</si>
  <si>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</si>
  <si>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</si>
  <si>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</si>
  <si>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</si>
  <si>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</si>
  <si>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</si>
  <si>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</si>
  <si>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</si>
  <si>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</si>
  <si>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</si>
  <si>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</si>
  <si>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</si>
  <si>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</si>
  <si>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</si>
  <si>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</si>
  <si>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</si>
  <si>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</si>
  <si>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</si>
  <si>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</si>
  <si>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</si>
  <si>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</si>
  <si>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</si>
  <si>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</si>
  <si>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</si>
  <si>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</si>
  <si>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</si>
  <si>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</si>
  <si>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</si>
  <si>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</si>
  <si>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</si>
  <si>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</si>
  <si>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</si>
  <si>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</si>
  <si>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</si>
  <si>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</si>
  <si>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</si>
  <si>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</si>
  <si>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</si>
  <si>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</si>
  <si>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</si>
  <si>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</si>
  <si>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</si>
  <si>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</si>
  <si>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</si>
  <si>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</si>
  <si>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</si>
  <si>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</si>
  <si>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</si>
  <si>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</si>
  <si>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</si>
  <si>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</si>
  <si>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</si>
  <si>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</si>
  <si>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</si>
  <si>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</si>
  <si>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</si>
  <si>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</si>
  <si>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</si>
  <si>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</si>
  <si>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</si>
  <si>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</si>
  <si>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</si>
  <si>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</si>
  <si>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</si>
  <si>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</si>
  <si>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</si>
  <si>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</si>
  <si>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</si>
  <si>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</si>
  <si>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</si>
  <si>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</si>
  <si>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</si>
  <si>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</si>
  <si>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</si>
  <si>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</si>
  <si>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</si>
  <si>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</si>
  <si>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</si>
  <si>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</si>
  <si>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</si>
  <si>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</si>
  <si>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</si>
  <si>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</si>
  <si>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</si>
  <si>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</si>
  <si>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</si>
  <si>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</si>
  <si>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</si>
  <si>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</si>
  <si>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</si>
  <si>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</si>
  <si>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</si>
  <si>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</si>
  <si>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</si>
  <si>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</si>
  <si>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</si>
  <si>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</si>
  <si>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</si>
  <si>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</si>
  <si>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</si>
  <si>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</si>
  <si>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</si>
  <si>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</si>
  <si>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</si>
  <si>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</si>
  <si>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</si>
  <si>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</si>
  <si>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</si>
  <si>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</si>
  <si>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</si>
  <si>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</si>
  <si>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</si>
  <si>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</si>
  <si>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</si>
  <si>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</si>
  <si>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</si>
  <si>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</si>
  <si>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</si>
  <si>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</si>
  <si>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</si>
  <si>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</si>
  <si>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</si>
  <si>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</si>
  <si>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</si>
  <si>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</si>
  <si>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</si>
  <si>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</si>
  <si>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</si>
  <si>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</si>
  <si>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</si>
  <si>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</si>
  <si>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</si>
  <si>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</si>
  <si>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</si>
  <si>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</si>
  <si>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</si>
  <si>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</si>
  <si>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</si>
  <si>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</si>
  <si>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</si>
  <si>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</si>
  <si>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</si>
  <si>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</si>
  <si>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</si>
  <si>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</si>
  <si>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</si>
  <si>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</si>
  <si>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</si>
  <si>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</si>
  <si>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</si>
  <si>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</si>
  <si>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</si>
  <si>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</si>
  <si>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</si>
  <si>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</si>
  <si>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</si>
  <si>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</si>
  <si>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</si>
  <si>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</si>
  <si>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</si>
  <si>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</si>
  <si>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</si>
  <si>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</si>
  <si>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</si>
  <si>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</si>
  <si>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</si>
  <si>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</si>
  <si>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</si>
  <si>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</si>
  <si>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</si>
  <si>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</si>
  <si>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</si>
  <si>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</si>
  <si>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</si>
  <si>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</si>
  <si>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</si>
  <si>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</si>
  <si>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</si>
  <si>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</si>
  <si>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</si>
  <si>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</si>
  <si>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</si>
  <si>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</si>
  <si>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</si>
  <si>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</si>
  <si>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</si>
  <si>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</si>
  <si>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</si>
  <si>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</si>
  <si>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</si>
  <si>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</si>
  <si>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</si>
  <si>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</si>
  <si>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</si>
  <si>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</si>
  <si>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</si>
  <si>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</si>
  <si>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</si>
  <si>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</si>
  <si>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</si>
  <si>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</si>
  <si>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</si>
  <si>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</si>
  <si>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</si>
  <si>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</si>
  <si>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</si>
  <si>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</si>
  <si>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</si>
  <si>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</si>
  <si>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</si>
  <si>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</si>
  <si>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</si>
  <si>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</si>
  <si>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</si>
  <si>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</si>
  <si>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</si>
  <si>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</si>
  <si>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</si>
  <si>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</si>
  <si>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</si>
  <si>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</si>
  <si>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</si>
  <si>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</si>
  <si>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</si>
  <si>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</si>
  <si>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</si>
  <si>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</si>
  <si>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</si>
  <si>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</si>
  <si>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</si>
  <si>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</si>
  <si>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</si>
  <si>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</si>
  <si>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</si>
  <si>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</si>
  <si>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</si>
  <si>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</si>
  <si>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</si>
  <si>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</si>
  <si>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</si>
  <si>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</si>
  <si>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</si>
  <si>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</si>
  <si>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</si>
  <si>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</si>
  <si>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</si>
  <si>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</si>
  <si>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</si>
  <si>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</si>
  <si>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</si>
  <si>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</si>
  <si>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</si>
  <si>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</si>
  <si>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</si>
  <si>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</si>
  <si>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</si>
  <si>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</si>
  <si>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</si>
  <si>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</si>
  <si>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</si>
  <si>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</si>
  <si>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</si>
  <si>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</si>
  <si>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</si>
  <si>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</si>
  <si>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</si>
  <si>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</si>
  <si>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</si>
  <si>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</si>
  <si>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</si>
  <si>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</si>
  <si>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</si>
  <si>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</si>
  <si>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</si>
  <si>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</si>
  <si>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</si>
  <si>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</si>
  <si>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</si>
  <si>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</si>
  <si>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</si>
  <si>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</si>
  <si>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</si>
  <si>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</si>
  <si>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</si>
  <si>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</si>
  <si>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</si>
  <si>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</si>
  <si>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</si>
  <si>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</si>
  <si>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</si>
  <si>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</si>
  <si>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</si>
  <si>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</si>
  <si>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</si>
  <si>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</si>
  <si>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</si>
  <si>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</si>
  <si>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</si>
  <si>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</si>
  <si>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</si>
  <si>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</si>
  <si>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</si>
  <si>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</si>
  <si>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</si>
  <si>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</si>
  <si>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</si>
  <si>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</si>
  <si>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</si>
  <si>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</si>
  <si>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</si>
  <si>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</si>
  <si>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</si>
  <si>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</si>
  <si>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</si>
  <si>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</si>
  <si>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</si>
  <si>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</si>
  <si>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</si>
  <si>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</si>
  <si>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</si>
  <si>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</si>
  <si>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</si>
  <si>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</si>
  <si>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</si>
  <si>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</si>
  <si>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</si>
  <si>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</si>
  <si>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</si>
  <si>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</si>
  <si>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</si>
  <si>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</si>
  <si>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</si>
  <si>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</si>
  <si>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</si>
  <si>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</si>
  <si>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</si>
  <si>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</si>
  <si>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</si>
  <si>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</si>
  <si>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</si>
  <si>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</si>
  <si>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</si>
  <si>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</si>
  <si>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</si>
  <si>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</si>
  <si>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</si>
  <si>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</si>
  <si>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</si>
  <si>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</si>
  <si>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</si>
  <si>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</si>
  <si>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</si>
  <si>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</si>
  <si>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</si>
  <si>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</si>
  <si>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</si>
  <si>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</si>
  <si>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</si>
  <si>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</si>
  <si>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</si>
  <si>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</si>
  <si>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</si>
  <si>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</si>
  <si>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</si>
  <si>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</si>
  <si>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</si>
  <si>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</si>
  <si>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</si>
  <si>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</si>
  <si>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</si>
  <si>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</si>
  <si>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</si>
  <si>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</si>
  <si>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</si>
  <si>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</si>
  <si>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</si>
  <si>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</si>
  <si>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</si>
  <si>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</si>
  <si>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</si>
  <si>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</si>
  <si>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</si>
  <si>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</si>
  <si>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</si>
  <si>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</si>
  <si>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</si>
  <si>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</si>
  <si>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</si>
  <si>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</si>
  <si>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</si>
  <si>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</si>
  <si>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</si>
  <si>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</si>
  <si>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</si>
  <si>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</si>
  <si>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</si>
  <si>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</si>
  <si>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</si>
  <si>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</si>
  <si>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</si>
  <si>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</si>
  <si>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</si>
  <si>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</si>
  <si>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</si>
  <si>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</si>
  <si>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</si>
  <si>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</si>
  <si>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</si>
  <si>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</si>
  <si>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</si>
  <si>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</si>
  <si>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</si>
  <si>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</si>
  <si>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</si>
  <si>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</si>
  <si>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</si>
  <si>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</si>
  <si>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</si>
  <si>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</si>
  <si>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</si>
  <si>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</si>
  <si>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</si>
  <si>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</si>
  <si>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</si>
  <si>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</si>
  <si>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</si>
  <si>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</si>
  <si>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</si>
  <si>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</si>
  <si>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</si>
  <si>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</si>
  <si>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</si>
  <si>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</si>
  <si>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</si>
  <si>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</si>
  <si>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</si>
  <si>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</si>
  <si>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</si>
  <si>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</si>
  <si>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</si>
  <si>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</si>
  <si>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</si>
  <si>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</si>
  <si>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</si>
  <si>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</si>
  <si>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</si>
  <si>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</si>
  <si>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</si>
  <si>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</si>
  <si>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</si>
  <si>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</si>
  <si>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</si>
  <si>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</si>
  <si>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</si>
  <si>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</si>
  <si>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</si>
  <si>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</si>
  <si>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</si>
  <si>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</si>
  <si>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</si>
  <si>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</si>
  <si>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</si>
  <si>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</si>
  <si>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</si>
  <si>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</si>
  <si>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</si>
  <si>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</si>
  <si>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</si>
  <si>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</si>
  <si>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</si>
  <si>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</si>
  <si>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</si>
  <si>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</si>
  <si>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</si>
  <si>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</si>
  <si>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</si>
  <si>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</si>
  <si>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</si>
  <si>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</si>
  <si>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</si>
  <si>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</si>
  <si>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</si>
  <si>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</si>
  <si>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</si>
  <si>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</si>
  <si>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</si>
  <si>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</si>
  <si>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</si>
  <si>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</si>
  <si>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</si>
  <si>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</si>
  <si>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</si>
  <si>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</si>
  <si>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</si>
  <si>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</si>
  <si>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</si>
  <si>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</si>
  <si>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</si>
  <si>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</si>
  <si>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</si>
  <si>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</si>
  <si>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</si>
  <si>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</si>
  <si>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</si>
  <si>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</si>
  <si>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</si>
  <si>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</si>
  <si>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</si>
  <si>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</si>
  <si>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</si>
  <si>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</si>
  <si>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</si>
  <si>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</si>
  <si>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</si>
  <si>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</si>
  <si>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</si>
  <si>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</si>
  <si>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</si>
  <si>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</si>
  <si>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</si>
  <si>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</si>
  <si>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</si>
  <si>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</si>
  <si>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</si>
  <si>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</si>
  <si>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</si>
  <si>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</si>
  <si>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</si>
  <si>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</si>
  <si>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</si>
  <si>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</si>
  <si>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</si>
  <si>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</si>
  <si>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</si>
  <si>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</si>
  <si>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</si>
  <si>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</si>
  <si>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</si>
  <si>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</si>
  <si>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</si>
  <si>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</si>
  <si>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</si>
  <si>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</si>
  <si>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</si>
  <si>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</si>
  <si>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</si>
  <si>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</si>
  <si>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</si>
  <si>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</si>
  <si>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</si>
  <si>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</si>
  <si>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</si>
  <si>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</si>
  <si>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</si>
  <si>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</si>
  <si>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</si>
  <si>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</si>
  <si>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</si>
  <si>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</si>
  <si>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</si>
  <si>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</si>
  <si>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</si>
  <si>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</si>
  <si>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</si>
  <si>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</si>
  <si>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</si>
  <si>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</si>
  <si>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</si>
  <si>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</si>
  <si>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</si>
  <si>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</si>
  <si>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</si>
  <si>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</si>
  <si>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</si>
  <si>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</si>
  <si>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</si>
  <si>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</si>
  <si>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</si>
  <si>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</si>
  <si>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</si>
  <si>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</si>
  <si>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</si>
  <si>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</si>
  <si>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</si>
  <si>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</si>
  <si>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</si>
  <si>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</si>
  <si>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</si>
  <si>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</si>
  <si>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</si>
  <si>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</si>
  <si>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</si>
  <si>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</si>
  <si>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</si>
  <si>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</si>
  <si>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</si>
  <si>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</si>
  <si>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</si>
  <si>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</si>
  <si>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</si>
  <si>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</si>
  <si>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</si>
  <si>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</si>
  <si>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</si>
  <si>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</si>
  <si>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</si>
  <si>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</si>
  <si>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</si>
  <si>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</si>
  <si>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</si>
  <si>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</si>
  <si>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</si>
  <si>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</si>
  <si>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</si>
  <si>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</si>
  <si>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</si>
  <si>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</si>
  <si>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</si>
  <si>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</si>
  <si>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</si>
  <si>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</si>
  <si>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</si>
  <si>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</si>
  <si>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</si>
  <si>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</si>
  <si>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</si>
  <si>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</si>
  <si>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</si>
  <si>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</si>
  <si>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</si>
  <si>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</si>
  <si>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</si>
  <si>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</si>
  <si>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</si>
  <si>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</si>
  <si>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</si>
  <si>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</si>
  <si>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</si>
  <si>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</si>
  <si>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</si>
  <si>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</si>
  <si>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</si>
  <si>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</si>
  <si>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</si>
  <si>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</si>
  <si>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</si>
  <si>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</si>
  <si>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</si>
  <si>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</si>
  <si>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</si>
  <si>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</si>
  <si>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</si>
  <si>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</si>
  <si>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</si>
  <si>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</si>
  <si>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</si>
  <si>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</si>
  <si>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</si>
  <si>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</si>
  <si>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</si>
  <si>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</si>
  <si>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</si>
  <si>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</si>
  <si>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</si>
  <si>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</si>
  <si>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</si>
  <si>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</si>
  <si>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</si>
  <si>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</si>
  <si>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</si>
  <si>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</si>
  <si>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</si>
  <si>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</si>
  <si>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</si>
  <si>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</si>
  <si>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</si>
  <si>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</si>
  <si>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</si>
  <si>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</si>
  <si>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</si>
  <si>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</si>
  <si>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</si>
  <si>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</si>
  <si>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</si>
  <si>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</si>
  <si>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</si>
  <si>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</si>
  <si>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</si>
  <si>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</si>
  <si>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</si>
  <si>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</si>
  <si>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</si>
  <si>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</si>
  <si>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</si>
  <si>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</si>
  <si>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</si>
  <si>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</si>
  <si>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</si>
  <si>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</si>
  <si>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</si>
  <si>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</si>
  <si>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</si>
  <si>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</si>
  <si>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</si>
  <si>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</si>
  <si>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</si>
  <si>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</si>
  <si>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</si>
  <si>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</si>
  <si>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</si>
  <si>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</si>
  <si>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</si>
  <si>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</si>
  <si>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</si>
  <si>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</si>
  <si>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</si>
  <si>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</si>
  <si>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</si>
  <si>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</si>
  <si>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</si>
  <si>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</si>
  <si>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</si>
  <si>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</si>
  <si>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</si>
  <si>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</si>
  <si>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</si>
  <si>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</si>
  <si>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</si>
  <si>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</si>
  <si>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</si>
  <si>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</si>
  <si>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</si>
  <si>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</si>
  <si>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</si>
  <si>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</si>
  <si>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</si>
  <si>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</si>
  <si>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</si>
  <si>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</si>
  <si>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</si>
  <si>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</si>
  <si>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</si>
  <si>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</si>
  <si>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</si>
  <si>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</si>
  <si>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</si>
  <si>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</si>
  <si>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</si>
  <si>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</si>
  <si>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</si>
  <si>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</si>
  <si>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</si>
  <si>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</si>
  <si>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</si>
  <si>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</si>
  <si>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</si>
  <si>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</si>
  <si>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</si>
  <si>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</si>
  <si>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</si>
  <si>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</si>
  <si>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</si>
  <si>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</si>
  <si>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</si>
  <si>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</si>
  <si>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</si>
  <si>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</si>
  <si>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</si>
  <si>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</si>
  <si>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</si>
  <si>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</si>
  <si>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</si>
  <si>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</si>
  <si>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</si>
  <si>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</si>
  <si>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</si>
  <si>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</si>
  <si>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</si>
  <si>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</si>
  <si>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</si>
  <si>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</si>
  <si>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</si>
  <si>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</si>
  <si>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</si>
  <si>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</si>
  <si>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</si>
  <si>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</si>
  <si>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</si>
  <si>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</si>
  <si>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</si>
  <si>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</si>
  <si>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</si>
  <si>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</si>
  <si>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</si>
  <si>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</si>
  <si>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</si>
  <si>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</si>
  <si>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</si>
  <si>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</si>
  <si>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</si>
  <si>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</si>
  <si>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</si>
  <si>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</si>
  <si>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</si>
  <si>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</si>
  <si>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</si>
  <si>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</si>
  <si>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</si>
  <si>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</si>
  <si>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</si>
  <si>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</si>
  <si>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</si>
  <si>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</si>
  <si>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</si>
  <si>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</si>
  <si>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</si>
  <si>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</si>
  <si>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</si>
  <si>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</si>
  <si>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</si>
  <si>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</si>
  <si>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</si>
  <si>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</si>
  <si>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</si>
  <si>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</si>
  <si>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</si>
  <si>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</si>
  <si>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</si>
  <si>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</si>
  <si>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</si>
  <si>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</si>
  <si>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</si>
  <si>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</si>
  <si>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</si>
  <si>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</si>
  <si>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</si>
  <si>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</si>
  <si>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</si>
  <si>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</si>
  <si>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</si>
  <si>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</si>
  <si>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</si>
  <si>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</si>
  <si>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</si>
  <si>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</si>
  <si>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</si>
  <si>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</si>
  <si>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</si>
  <si>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</si>
  <si>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</si>
  <si>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</si>
  <si>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</si>
  <si>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</si>
  <si>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</si>
  <si>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</si>
  <si>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</si>
  <si>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</si>
  <si>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</si>
  <si>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</si>
  <si>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</si>
  <si>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</si>
  <si>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</si>
  <si>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</si>
  <si>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</si>
  <si>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</si>
  <si>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</si>
  <si>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</si>
  <si>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</si>
  <si>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</si>
  <si>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</si>
  <si>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</si>
  <si>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</si>
  <si>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</si>
  <si>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</si>
  <si>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</si>
  <si>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</si>
  <si>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</si>
  <si>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</si>
  <si>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</si>
  <si>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</si>
  <si>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</si>
  <si>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</si>
  <si>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</si>
  <si>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</si>
  <si>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</si>
  <si>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</si>
  <si>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</si>
  <si>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</si>
  <si>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</si>
  <si>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</si>
  <si>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</si>
  <si>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</si>
  <si>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</si>
  <si>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</si>
  <si>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</si>
  <si>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</si>
  <si>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</si>
  <si>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</si>
  <si>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</si>
  <si>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</si>
  <si>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</si>
  <si>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</si>
  <si>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</si>
  <si>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</si>
  <si>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</si>
  <si>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</si>
  <si>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</si>
  <si>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</si>
  <si>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</si>
  <si>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</si>
  <si>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</si>
  <si>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</si>
  <si>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</si>
  <si>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</si>
  <si>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</si>
  <si>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</si>
  <si>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</si>
  <si>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</si>
  <si>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</si>
  <si>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</si>
  <si>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</si>
  <si>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</si>
  <si>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</si>
  <si>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</si>
  <si>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</si>
  <si>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</si>
  <si>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</si>
  <si>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</si>
  <si>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</si>
  <si>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</si>
  <si>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</si>
  <si>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</si>
  <si>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</si>
  <si>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</si>
  <si>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</si>
  <si>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</si>
  <si>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</si>
  <si>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</si>
  <si>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</si>
  <si>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</si>
  <si>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</si>
  <si>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</si>
  <si>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</si>
  <si>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</si>
  <si>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</si>
  <si>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</si>
  <si>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</si>
  <si>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</si>
  <si>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</si>
  <si>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</si>
  <si>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</si>
  <si>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</si>
  <si>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</si>
  <si>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</si>
  <si>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</si>
  <si>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</si>
  <si>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</si>
  <si>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</si>
  <si>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</si>
  <si>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</si>
  <si>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</si>
  <si>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</si>
  <si>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</si>
  <si>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</si>
  <si>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</si>
  <si>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</si>
  <si>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</si>
  <si>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</si>
  <si>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</si>
  <si>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</si>
  <si>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</si>
  <si>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</si>
  <si>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</si>
  <si>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</si>
  <si>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</si>
  <si>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</si>
  <si>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</si>
  <si>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</si>
  <si>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</si>
  <si>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</si>
  <si>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</si>
  <si>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</si>
  <si>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</si>
  <si>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</si>
  <si>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</si>
  <si>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</si>
  <si>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</si>
  <si>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</si>
  <si>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</si>
  <si>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</si>
  <si>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</si>
  <si>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</si>
  <si>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</si>
  <si>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</si>
  <si>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</si>
  <si>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</si>
  <si>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</si>
  <si>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</si>
  <si>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</si>
  <si>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</si>
  <si>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</si>
  <si>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</si>
  <si>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</si>
  <si>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</si>
  <si>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</si>
  <si>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</si>
  <si>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</si>
  <si>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</si>
  <si>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</si>
  <si>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</si>
  <si>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</si>
  <si>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</si>
  <si>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</si>
  <si>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</si>
  <si>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</si>
  <si>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</si>
  <si>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</si>
  <si>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</si>
  <si>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</si>
  <si>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</si>
  <si>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</si>
  <si>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</si>
  <si>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</si>
  <si>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</si>
  <si>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</si>
  <si>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</si>
  <si>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</si>
  <si>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</si>
  <si>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</si>
  <si>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</si>
  <si>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</si>
  <si>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</si>
  <si>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</si>
  <si>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</si>
  <si>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</si>
  <si>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</si>
  <si>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</si>
  <si>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</si>
  <si>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</si>
  <si>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</si>
  <si>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</si>
  <si>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</si>
  <si>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</si>
  <si>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</si>
  <si>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</si>
  <si>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</si>
  <si>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</si>
  <si>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</si>
  <si>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</si>
  <si>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</si>
  <si>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</si>
  <si>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</si>
  <si>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</si>
  <si>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</si>
  <si>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</si>
  <si>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</si>
  <si>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</si>
  <si>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</si>
  <si>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</si>
  <si>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</si>
  <si>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</si>
  <si>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</si>
  <si>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</si>
  <si>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</si>
  <si>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</si>
  <si>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</si>
  <si>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</si>
  <si>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</si>
  <si>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</si>
  <si>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</si>
  <si>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</si>
  <si>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</si>
  <si>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</si>
  <si>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</si>
  <si>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</si>
  <si>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</si>
  <si>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</si>
  <si>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</si>
  <si>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</si>
  <si>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</si>
  <si>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</si>
  <si>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</si>
  <si>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</si>
  <si>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</si>
  <si>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</si>
  <si>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</si>
  <si>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</si>
  <si>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</si>
  <si>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</si>
  <si>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</si>
  <si>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</si>
  <si>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</si>
  <si>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</si>
  <si>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</si>
  <si>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</si>
  <si>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</si>
  <si>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</si>
  <si>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</si>
  <si>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</si>
  <si>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</si>
  <si>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</si>
  <si>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</si>
  <si>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</si>
  <si>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</si>
  <si>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</si>
  <si>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</si>
  <si>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</si>
  <si>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</si>
  <si>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</si>
  <si>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</si>
  <si>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</si>
  <si>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</si>
  <si>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</si>
  <si>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</si>
  <si>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</si>
  <si>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</si>
  <si>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</si>
  <si>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</si>
  <si>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</si>
  <si>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</si>
  <si>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</si>
  <si>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</si>
  <si>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</si>
  <si>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</si>
  <si>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</si>
  <si>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</si>
  <si>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</si>
  <si>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</si>
  <si>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</si>
  <si>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</si>
  <si>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</si>
  <si>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</si>
  <si>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</si>
  <si>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</si>
  <si>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</si>
  <si>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</si>
  <si>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</si>
  <si>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</si>
  <si>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</si>
  <si>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</si>
  <si>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</si>
  <si>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</si>
  <si>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</si>
  <si>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</si>
  <si>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</si>
  <si>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</si>
  <si>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</si>
  <si>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</si>
  <si>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</si>
  <si>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</si>
  <si>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</si>
  <si>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</si>
  <si>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</si>
  <si>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</si>
  <si>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</si>
  <si>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</si>
  <si>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</si>
  <si>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</si>
  <si>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</si>
  <si>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</si>
  <si>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</si>
  <si>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</si>
  <si>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</si>
  <si>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</si>
  <si>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</si>
  <si>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</si>
  <si>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</si>
  <si>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</si>
  <si>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</si>
  <si>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</si>
  <si>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</si>
  <si>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</si>
  <si>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</si>
  <si>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</si>
  <si>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</si>
  <si>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</si>
  <si>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</si>
  <si>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</si>
  <si>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</si>
  <si>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</si>
  <si>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</si>
  <si>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</si>
  <si>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</si>
  <si>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</si>
  <si>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</si>
  <si>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</si>
  <si>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</si>
  <si>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</si>
  <si>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</si>
  <si>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</si>
  <si>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</si>
  <si>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</si>
  <si>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</si>
  <si>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</si>
  <si>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</si>
  <si>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</si>
  <si>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</si>
  <si>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</si>
  <si>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</si>
  <si>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</si>
  <si>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</si>
  <si>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</si>
  <si>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</si>
  <si>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</si>
  <si>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</si>
  <si>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</si>
  <si>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</si>
  <si>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</si>
  <si>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</si>
  <si>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</si>
  <si>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</si>
  <si>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</si>
  <si>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</si>
  <si>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</si>
  <si>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</si>
  <si>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</si>
  <si>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</si>
  <si>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</si>
  <si>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</si>
  <si>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</si>
  <si>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</si>
  <si>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</si>
  <si>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</si>
  <si>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</si>
  <si>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</si>
  <si>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</si>
  <si>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</si>
  <si>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</si>
  <si>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</si>
  <si>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</si>
  <si>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</si>
  <si>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</si>
  <si>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</si>
  <si>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</si>
  <si>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</si>
  <si>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</si>
  <si>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</si>
  <si>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</si>
  <si>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</si>
  <si>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</si>
  <si>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</si>
  <si>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</si>
  <si>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</si>
  <si>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</si>
  <si>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</si>
  <si>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</si>
  <si>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</si>
  <si>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</si>
  <si>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</si>
  <si>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</si>
  <si>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</si>
  <si>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</si>
  <si>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</si>
  <si>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</si>
  <si>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</si>
  <si>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</si>
  <si>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</si>
  <si>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</si>
  <si>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</si>
  <si>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</si>
  <si>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</si>
  <si>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</si>
  <si>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</si>
  <si>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</si>
  <si>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</si>
  <si>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</si>
  <si>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</si>
  <si>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</si>
  <si>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</si>
  <si>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</si>
  <si>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</si>
  <si>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</si>
  <si>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</si>
  <si>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</si>
  <si>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</si>
  <si>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</si>
  <si>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</si>
  <si>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</si>
  <si>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</si>
  <si>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</si>
  <si>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</si>
  <si>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</si>
  <si>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</si>
  <si>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</si>
  <si>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</si>
  <si>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</si>
  <si>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</si>
  <si>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</si>
  <si>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</si>
  <si>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</si>
  <si>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</si>
  <si>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</si>
  <si>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</si>
  <si>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</si>
  <si>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</si>
  <si>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</si>
  <si>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</si>
  <si>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</si>
  <si>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</si>
  <si>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</si>
  <si>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</si>
  <si>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</si>
  <si>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</si>
  <si>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</si>
  <si>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</si>
  <si>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</si>
  <si>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</si>
  <si>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</si>
  <si>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</si>
  <si>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</si>
  <si>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</si>
  <si>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</si>
  <si>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</si>
  <si>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</si>
  <si>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</si>
  <si>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</si>
  <si>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</si>
  <si>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</si>
  <si>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</si>
  <si>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</si>
  <si>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</si>
  <si>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</si>
  <si>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</si>
  <si>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</si>
  <si>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</si>
  <si>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</si>
  <si>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</si>
  <si>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</si>
  <si>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</si>
  <si>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</si>
  <si>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</si>
  <si>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</si>
  <si>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</si>
  <si>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</si>
  <si>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</si>
  <si>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</si>
  <si>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</si>
  <si>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</si>
  <si>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</si>
  <si>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</si>
  <si>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</si>
  <si>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</si>
  <si>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</si>
  <si>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</si>
  <si>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</si>
  <si>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</si>
  <si>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</si>
  <si>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</si>
  <si>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</si>
  <si>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</si>
  <si>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</si>
  <si>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</si>
  <si>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</si>
  <si>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</si>
  <si>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</si>
  <si>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</si>
  <si>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</si>
  <si>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</si>
  <si>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</si>
  <si>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</si>
  <si>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</si>
  <si>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</si>
  <si>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</si>
  <si>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</si>
  <si>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</si>
  <si>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</si>
  <si>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</si>
  <si>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</si>
  <si>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</si>
  <si>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</si>
  <si>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</si>
  <si>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</si>
  <si>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</si>
  <si>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</si>
  <si>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</si>
  <si>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</si>
  <si>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</si>
  <si>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</si>
  <si>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</si>
  <si>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</si>
  <si>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</si>
  <si>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</si>
  <si>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</si>
  <si>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</si>
  <si>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</si>
  <si>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</si>
  <si>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</si>
  <si>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</si>
  <si>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</si>
  <si>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</si>
  <si>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</si>
  <si>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</si>
  <si>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</si>
  <si>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</si>
  <si>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</si>
  <si>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</si>
  <si>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</si>
  <si>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</si>
  <si>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</si>
  <si>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</si>
  <si>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</si>
  <si>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</si>
  <si>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</si>
  <si>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</si>
  <si>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</si>
  <si>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</si>
  <si>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</si>
  <si>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</si>
  <si>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</si>
  <si>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</si>
  <si>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</si>
  <si>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</si>
  <si>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</si>
  <si>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</si>
  <si>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</si>
  <si>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</si>
  <si>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</si>
  <si>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</si>
  <si>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</si>
  <si>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</si>
  <si>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</si>
  <si>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</si>
  <si>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</si>
  <si>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</si>
  <si>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</si>
  <si>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</si>
  <si>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</si>
  <si>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</si>
  <si>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</si>
  <si>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</si>
  <si>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</si>
  <si>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</si>
  <si>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</si>
  <si>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</si>
  <si>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</si>
  <si>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</si>
  <si>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</si>
  <si>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</si>
  <si>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</si>
  <si>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</si>
  <si>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</si>
  <si>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</si>
  <si>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</si>
  <si>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</si>
  <si>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</si>
  <si>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</si>
  <si>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</si>
  <si>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</si>
  <si>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</si>
  <si>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</si>
  <si>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</si>
  <si>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</si>
  <si>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</si>
  <si>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</si>
  <si>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</si>
  <si>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</si>
  <si>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</si>
  <si>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</si>
  <si>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</si>
  <si>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</si>
  <si>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</si>
  <si>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</si>
  <si>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</si>
  <si>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</si>
  <si>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</si>
  <si>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</si>
  <si>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</si>
  <si>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</si>
  <si>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</si>
  <si>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</si>
  <si>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</si>
  <si>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</si>
  <si>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</si>
  <si>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</si>
  <si>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</si>
  <si>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</si>
  <si>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</si>
  <si>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</si>
  <si>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</si>
  <si>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</si>
  <si>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</si>
  <si>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</si>
  <si>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</si>
  <si>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</si>
  <si>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</si>
  <si>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</si>
  <si>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</si>
  <si>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</si>
  <si>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</si>
  <si>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</si>
  <si>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</si>
  <si>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</si>
  <si>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</si>
  <si>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</si>
  <si>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</si>
  <si>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</si>
  <si>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</si>
  <si>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</si>
  <si>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</si>
  <si>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</si>
  <si>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</si>
  <si>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</si>
  <si>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</si>
  <si>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</si>
  <si>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</si>
  <si>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</si>
  <si>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</si>
  <si>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</si>
  <si>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</si>
  <si>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</si>
  <si>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</si>
  <si>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</si>
  <si>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</si>
  <si>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</si>
  <si>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</si>
  <si>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</si>
  <si>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</si>
  <si>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</si>
  <si>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</si>
  <si>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</si>
  <si>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</si>
  <si>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</si>
  <si>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</si>
  <si>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</si>
  <si>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</si>
  <si>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</si>
  <si>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</si>
  <si>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</si>
  <si>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</si>
  <si>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</si>
  <si>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</si>
  <si>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</si>
  <si>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</si>
  <si>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</si>
  <si>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</si>
  <si>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</si>
  <si>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</si>
  <si>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</si>
  <si>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</si>
  <si>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</si>
  <si>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</si>
  <si>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</si>
  <si>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</si>
  <si>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</si>
  <si>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</si>
  <si>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</si>
  <si>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</si>
  <si>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</si>
  <si>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</si>
  <si>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</si>
  <si>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</si>
  <si>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</si>
  <si>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</si>
  <si>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</si>
  <si>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</si>
  <si>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</si>
  <si>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</si>
  <si>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</si>
  <si>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</si>
  <si>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</si>
  <si>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</si>
  <si>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</si>
  <si>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</si>
  <si>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</si>
  <si>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</si>
  <si>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</si>
  <si>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</si>
  <si>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</si>
  <si>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</si>
  <si>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</si>
  <si>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</si>
  <si>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</si>
  <si>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</si>
  <si>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</si>
  <si>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</si>
  <si>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</si>
  <si>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</si>
  <si>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</si>
  <si>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</si>
  <si>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</si>
  <si>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</si>
  <si>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</si>
  <si>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</si>
  <si>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</si>
  <si>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</si>
  <si>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</si>
  <si>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</si>
  <si>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</si>
  <si>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</si>
  <si>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</si>
  <si>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</si>
  <si>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</si>
  <si>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</si>
  <si>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</si>
  <si>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</si>
  <si>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</si>
  <si>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</si>
  <si>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</si>
  <si>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</si>
  <si>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</si>
  <si>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</si>
  <si>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</si>
  <si>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</si>
  <si>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</si>
  <si>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</si>
  <si>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</si>
  <si>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</si>
  <si>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</si>
  <si>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</si>
  <si>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</si>
  <si>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</si>
  <si>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</si>
  <si>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</si>
  <si>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</si>
  <si>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</si>
  <si>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</si>
  <si>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</si>
  <si>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</si>
  <si>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</si>
  <si>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</si>
  <si>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</si>
  <si>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</si>
  <si>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</si>
  <si>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</si>
  <si>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</si>
  <si>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</si>
  <si>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</si>
  <si>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</si>
  <si>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</si>
  <si>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</si>
  <si>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</si>
  <si>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</si>
  <si>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</si>
  <si>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</si>
  <si>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</si>
  <si>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</si>
  <si>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</si>
  <si>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</si>
  <si>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</si>
  <si>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</si>
  <si>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</si>
  <si>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</si>
  <si>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</si>
  <si>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</si>
  <si>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</si>
  <si>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</si>
  <si>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</si>
  <si>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</si>
  <si>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</si>
  <si>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</si>
  <si>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</si>
  <si>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</si>
  <si>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</si>
  <si>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</si>
  <si>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</si>
  <si>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</si>
  <si>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</si>
  <si>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</si>
  <si>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</si>
  <si>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</si>
  <si>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</si>
  <si>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</si>
  <si>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</si>
  <si>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</si>
  <si>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</si>
  <si>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</si>
  <si>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</si>
  <si>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</si>
  <si>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</si>
  <si>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</si>
  <si>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</si>
  <si>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</si>
  <si>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</si>
  <si>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</si>
  <si>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</si>
  <si>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</si>
  <si>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</si>
  <si>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</si>
  <si>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</si>
  <si>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</si>
  <si>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</si>
  <si>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</si>
  <si>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</si>
  <si>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</si>
  <si>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</si>
  <si>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</si>
  <si>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</si>
  <si>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</si>
  <si>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</si>
  <si>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</si>
  <si>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</si>
  <si>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</si>
  <si>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</si>
  <si>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</si>
  <si>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</si>
  <si>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</si>
  <si>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</si>
  <si>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</si>
  <si>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</si>
  <si>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</si>
  <si>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</si>
  <si>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</si>
  <si>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</si>
  <si>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</si>
  <si>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</si>
  <si>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</si>
  <si>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</si>
  <si>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</si>
  <si>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</si>
  <si>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</si>
  <si>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</si>
  <si>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</si>
  <si>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</si>
  <si>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</si>
  <si>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</si>
  <si>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</si>
  <si>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</si>
  <si>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</si>
  <si>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</si>
  <si>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</si>
  <si>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</si>
  <si>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</si>
  <si>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</si>
  <si>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</si>
  <si>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</si>
  <si>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</si>
  <si>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</si>
  <si>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</si>
  <si>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</si>
  <si>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</si>
  <si>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</si>
  <si>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</si>
  <si>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</si>
  <si>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</si>
  <si>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</si>
  <si>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</si>
  <si>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</si>
  <si>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</si>
  <si>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</si>
  <si>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</si>
  <si>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</si>
  <si>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</si>
  <si>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</si>
  <si>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</si>
  <si>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</si>
  <si>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</si>
  <si>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</si>
  <si>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</si>
  <si>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</si>
  <si>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</si>
  <si>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</si>
  <si>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</si>
  <si>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</si>
  <si>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</si>
  <si>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</si>
  <si>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</si>
  <si>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</si>
  <si>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</si>
  <si>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</si>
  <si>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</si>
  <si>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</si>
  <si>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</si>
  <si>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</si>
  <si>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</si>
  <si>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</si>
  <si>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</si>
  <si>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</si>
  <si>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</si>
  <si>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</si>
  <si>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</si>
  <si>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</si>
  <si>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</si>
  <si>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</si>
  <si>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</si>
  <si>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</si>
  <si>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</si>
  <si>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</si>
  <si>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</si>
  <si>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</si>
  <si>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</si>
  <si>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</si>
  <si>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</si>
  <si>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</si>
  <si>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</si>
  <si>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</si>
  <si>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</si>
  <si>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</si>
  <si>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</si>
  <si>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</si>
  <si>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</si>
  <si>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</si>
  <si>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</si>
  <si>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</si>
  <si>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</si>
  <si>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</si>
  <si>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</si>
  <si>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</si>
  <si>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</si>
  <si>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</si>
  <si>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</si>
  <si>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</si>
  <si>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</si>
  <si>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</si>
  <si>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</si>
  <si>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</si>
  <si>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</si>
  <si>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</si>
  <si>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</si>
  <si>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</si>
  <si>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</si>
  <si>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</si>
  <si>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</si>
  <si>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</si>
  <si>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</si>
  <si>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</si>
  <si>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</si>
  <si>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</si>
  <si>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</si>
  <si>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</si>
  <si>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</si>
  <si>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</si>
  <si>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</si>
  <si>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</si>
  <si>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</si>
  <si>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</si>
  <si>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</si>
  <si>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</si>
  <si>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</si>
  <si>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</si>
  <si>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</si>
  <si>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</si>
  <si>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</si>
  <si>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</si>
  <si>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</si>
  <si>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</si>
  <si>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</si>
  <si>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</si>
  <si>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</si>
  <si>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</si>
  <si>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</si>
  <si>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</si>
  <si>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</si>
  <si>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</si>
  <si>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</si>
  <si>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</si>
  <si>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</si>
  <si>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</si>
  <si>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</si>
  <si>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</si>
  <si>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</si>
  <si>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</si>
  <si>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</si>
  <si>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</si>
  <si>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</si>
  <si>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</si>
  <si>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</si>
  <si>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</si>
  <si>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</si>
  <si>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</si>
  <si>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</si>
  <si>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</si>
  <si>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</si>
  <si>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</si>
  <si>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</si>
  <si>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</si>
  <si>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</si>
  <si>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</si>
  <si>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</si>
  <si>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</si>
  <si>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</si>
  <si>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</si>
  <si>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</si>
  <si>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</si>
  <si>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</si>
  <si>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</si>
  <si>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</si>
  <si>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</si>
  <si>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</si>
  <si>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</si>
  <si>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</si>
  <si>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</si>
  <si>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</si>
  <si>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</si>
  <si>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</si>
  <si>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</si>
  <si>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</si>
  <si>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</si>
  <si>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</si>
  <si>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</si>
  <si>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</si>
  <si>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</si>
  <si>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</si>
  <si>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</si>
  <si>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</si>
  <si>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</si>
  <si>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</si>
  <si>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</si>
  <si>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</si>
  <si>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</si>
  <si>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</si>
  <si>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</si>
  <si>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</si>
  <si>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</si>
  <si>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</si>
  <si>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</si>
  <si>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</si>
  <si>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</si>
  <si>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</si>
  <si>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</si>
  <si>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</si>
  <si>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</si>
  <si>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</si>
  <si>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</si>
  <si>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</si>
  <si>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</si>
  <si>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</si>
  <si>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</si>
  <si>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</si>
  <si>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</si>
  <si>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</si>
  <si>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</si>
  <si>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</si>
  <si>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</si>
  <si>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</si>
  <si>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</si>
  <si>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</si>
  <si>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</si>
  <si>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</si>
  <si>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</si>
  <si>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</si>
  <si>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</si>
  <si>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</si>
  <si>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</si>
  <si>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</si>
  <si>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</si>
  <si>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</si>
  <si>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</si>
  <si>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</si>
  <si>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</si>
  <si>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</si>
  <si>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</si>
  <si>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</si>
  <si>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</si>
  <si>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</si>
  <si>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</si>
  <si>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</si>
  <si>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</si>
  <si>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</si>
  <si>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</si>
  <si>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</si>
  <si>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</si>
  <si>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</si>
  <si>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</si>
  <si>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</si>
  <si>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</si>
  <si>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</si>
  <si>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</si>
  <si>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</si>
  <si>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</si>
  <si>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</si>
  <si>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</si>
  <si>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</si>
  <si>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</si>
  <si>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</si>
  <si>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</si>
  <si>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</si>
  <si>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</si>
  <si>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</si>
  <si>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</si>
  <si>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</si>
  <si>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</si>
  <si>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</si>
  <si>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</si>
  <si>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</si>
  <si>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</si>
  <si>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</si>
  <si>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</si>
  <si>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</si>
  <si>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</si>
  <si>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</si>
  <si>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</si>
  <si>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</si>
  <si>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</si>
  <si>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</si>
  <si>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</si>
  <si>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</si>
  <si>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</si>
  <si>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</si>
  <si>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</si>
  <si>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</si>
  <si>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</si>
  <si>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</si>
  <si>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</si>
  <si>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</si>
  <si>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</si>
  <si>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</si>
  <si>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</si>
  <si>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</si>
  <si>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</si>
  <si>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</si>
  <si>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</si>
  <si>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</si>
  <si>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</si>
  <si>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</si>
  <si>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</si>
  <si>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</si>
  <si>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</si>
  <si>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</si>
  <si>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</si>
  <si>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</si>
  <si>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</si>
  <si>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</si>
  <si>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</si>
  <si>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</si>
  <si>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</si>
  <si>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</si>
  <si>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</si>
  <si>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</si>
  <si>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</si>
  <si>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</si>
  <si>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</si>
  <si>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</si>
  <si>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</si>
  <si>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</si>
  <si>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</si>
  <si>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</si>
  <si>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</si>
  <si>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</si>
  <si>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</si>
  <si>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</si>
  <si>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</si>
  <si>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</si>
  <si>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</si>
  <si>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</si>
  <si>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</si>
  <si>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</si>
  <si>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</si>
  <si>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</si>
  <si>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</si>
  <si>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</si>
  <si>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</si>
  <si>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</si>
  <si>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</si>
  <si>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</si>
  <si>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</si>
  <si>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</si>
  <si>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</si>
  <si>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</si>
  <si>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</si>
  <si>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</si>
  <si>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</si>
  <si>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</si>
  <si>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</si>
  <si>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</si>
  <si>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</si>
  <si>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</si>
  <si>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</si>
  <si>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</si>
  <si>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</si>
  <si>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</si>
  <si>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</si>
  <si>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</si>
  <si>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</si>
  <si>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</si>
  <si>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</si>
  <si>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</si>
  <si>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</si>
  <si>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</si>
  <si>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</si>
  <si>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</si>
  <si>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</si>
  <si>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</si>
  <si>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</si>
  <si>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</si>
  <si>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</si>
  <si>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</si>
  <si>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</si>
  <si>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</si>
  <si>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</si>
  <si>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</si>
  <si>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</si>
  <si>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</si>
  <si>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</si>
  <si>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</si>
  <si>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</si>
  <si>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</si>
  <si>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</si>
  <si>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</si>
  <si>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</si>
  <si>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</si>
  <si>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</si>
  <si>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</si>
  <si>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</si>
  <si>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</si>
  <si>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</si>
  <si>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</si>
  <si>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</si>
  <si>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</si>
  <si>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</si>
  <si>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</si>
  <si>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</si>
  <si>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</si>
  <si>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</si>
  <si>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</si>
  <si>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</si>
  <si>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</si>
  <si>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</si>
  <si>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</si>
  <si>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</si>
  <si>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</si>
  <si>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</si>
  <si>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</si>
  <si>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</si>
  <si>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</si>
  <si>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</si>
  <si>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</si>
  <si>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</si>
  <si>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</si>
  <si>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</si>
  <si>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</si>
  <si>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</si>
  <si>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</si>
  <si>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</si>
  <si>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</si>
  <si>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</si>
  <si>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</si>
  <si>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</si>
  <si>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</si>
  <si>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</si>
  <si>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</si>
  <si>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</si>
  <si>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</si>
  <si>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</si>
  <si>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</si>
  <si>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</si>
  <si>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</si>
  <si>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</si>
  <si>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</si>
  <si>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</si>
  <si>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</si>
  <si>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</si>
  <si>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</si>
  <si>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</si>
  <si>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</si>
  <si>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</si>
  <si>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</si>
  <si>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</si>
  <si>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</si>
  <si>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</si>
  <si>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</si>
  <si>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</si>
  <si>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</si>
  <si>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</si>
  <si>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</si>
  <si>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</si>
  <si>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</si>
  <si>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</si>
  <si>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</si>
  <si>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</si>
  <si>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</si>
  <si>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</si>
  <si>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</si>
  <si>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</si>
  <si>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</si>
  <si>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</si>
  <si>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</si>
  <si>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</si>
  <si>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</si>
  <si>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</si>
  <si>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</si>
  <si>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</si>
  <si>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</si>
  <si>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</si>
  <si>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</si>
  <si>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</si>
  <si>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</si>
  <si>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</si>
  <si>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</si>
  <si>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</si>
  <si>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</si>
  <si>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</si>
  <si>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</si>
  <si>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</si>
  <si>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</si>
  <si>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</si>
  <si>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</si>
  <si>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</si>
  <si>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</si>
  <si>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</si>
  <si>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</si>
  <si>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</si>
  <si>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</si>
  <si>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</si>
  <si>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</si>
  <si>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</si>
  <si>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</si>
  <si>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</si>
  <si>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</si>
  <si>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</si>
  <si>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</si>
  <si>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</si>
  <si>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</si>
  <si>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</si>
  <si>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</si>
  <si>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</si>
  <si>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</si>
  <si>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</si>
  <si>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</si>
  <si>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</si>
  <si>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</si>
  <si>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</si>
  <si>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</si>
  <si>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</si>
  <si>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</si>
  <si>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</si>
  <si>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</si>
  <si>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</si>
  <si>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</si>
  <si>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</si>
  <si>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</si>
  <si>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</si>
  <si>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</si>
  <si>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</si>
  <si>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</si>
  <si>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</si>
  <si>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</si>
  <si>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</si>
  <si>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</si>
  <si>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</si>
  <si>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</si>
  <si>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</si>
  <si>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</si>
  <si>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</si>
  <si>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</si>
  <si>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</si>
  <si>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</si>
  <si>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</si>
  <si>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</si>
  <si>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</si>
  <si>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</si>
  <si>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</si>
  <si>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</si>
  <si>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</si>
  <si>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</si>
  <si>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</si>
  <si>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</si>
  <si>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</si>
  <si>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</si>
  <si>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</si>
  <si>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</si>
  <si>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</si>
  <si>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</si>
  <si>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</si>
  <si>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</si>
  <si>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</si>
  <si>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</si>
  <si>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</si>
  <si>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</si>
  <si>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</si>
  <si>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</si>
  <si>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</si>
  <si>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</si>
  <si>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</si>
  <si>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</si>
  <si>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</si>
  <si>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</si>
  <si>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</si>
  <si>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</si>
  <si>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</si>
  <si>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</si>
  <si>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</si>
  <si>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</si>
  <si>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</si>
  <si>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</si>
  <si>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</si>
  <si>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</si>
  <si>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</si>
  <si>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</si>
  <si>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</si>
  <si>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</si>
  <si>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</si>
  <si>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</si>
  <si>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</si>
  <si>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</si>
  <si>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</si>
  <si>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</si>
  <si>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</si>
  <si>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</si>
  <si>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</si>
  <si>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</si>
  <si>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</si>
  <si>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</si>
  <si>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</si>
  <si>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</si>
  <si>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</si>
  <si>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</si>
  <si>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</si>
  <si>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</si>
  <si>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</si>
  <si>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</si>
  <si>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</si>
  <si>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</si>
  <si>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</si>
  <si>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</si>
  <si>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</si>
  <si>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</si>
  <si>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</si>
  <si>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</si>
  <si>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</si>
  <si>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</si>
  <si>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</si>
  <si>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</si>
  <si>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</si>
  <si>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</si>
  <si>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</si>
  <si>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</si>
  <si>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</si>
  <si>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</si>
  <si>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</si>
  <si>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</si>
  <si>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</si>
  <si>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</si>
  <si>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</si>
  <si>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</si>
  <si>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</si>
  <si>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</si>
  <si>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</si>
  <si>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</si>
  <si>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</si>
  <si>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</si>
  <si>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</si>
  <si>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</si>
  <si>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</si>
  <si>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</si>
  <si>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</si>
  <si>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</si>
  <si>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</si>
  <si>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</si>
  <si>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</si>
  <si>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</si>
  <si>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</si>
  <si>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</si>
  <si>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</si>
  <si>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</si>
  <si>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</si>
  <si>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</si>
  <si>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</si>
  <si>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</si>
  <si>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</si>
  <si>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</si>
  <si>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</si>
  <si>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</si>
  <si>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</si>
  <si>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</si>
  <si>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</si>
  <si>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</si>
  <si>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</si>
  <si>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</si>
  <si>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</si>
  <si>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</si>
  <si>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</si>
  <si>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</si>
  <si>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</si>
  <si>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</si>
  <si>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</si>
  <si>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</si>
  <si>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</si>
  <si>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</si>
  <si>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</si>
  <si>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</si>
  <si>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</si>
  <si>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</si>
  <si>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</si>
  <si>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</si>
  <si>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</si>
  <si>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</si>
  <si>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</si>
  <si>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</si>
  <si>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</si>
  <si>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</si>
  <si>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</si>
  <si>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</si>
  <si>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</si>
  <si>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</si>
  <si>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</si>
  <si>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</si>
  <si>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</si>
  <si>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</si>
  <si>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</si>
  <si>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</si>
  <si>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</si>
  <si>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</si>
  <si>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</si>
  <si>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</si>
  <si>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</si>
  <si>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</si>
  <si>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</si>
  <si>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</si>
  <si>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</si>
  <si>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</si>
  <si>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</si>
  <si>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</si>
  <si>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</si>
  <si>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</si>
  <si>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</si>
  <si>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</si>
  <si>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</si>
  <si>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</si>
  <si>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</si>
  <si>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</si>
  <si>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</si>
  <si>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</si>
  <si>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</si>
  <si>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</si>
  <si>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</si>
  <si>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</si>
  <si>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</si>
  <si>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</si>
  <si>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</si>
  <si>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</si>
  <si>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</si>
  <si>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</si>
  <si>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</si>
  <si>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</si>
  <si>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</si>
  <si>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</si>
  <si>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</si>
  <si>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</si>
  <si>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</si>
  <si>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</si>
  <si>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</si>
  <si>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</si>
  <si>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</si>
  <si>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</si>
  <si>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</si>
  <si>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</si>
  <si>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</si>
  <si>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</si>
  <si>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</si>
  <si>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</si>
  <si>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</si>
  <si>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</si>
  <si>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</si>
  <si>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</si>
  <si>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</si>
  <si>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</si>
  <si>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</si>
  <si>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</si>
  <si>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</si>
  <si>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</si>
  <si>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</si>
  <si>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</si>
  <si>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</si>
  <si>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</si>
  <si>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</si>
  <si>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</si>
  <si>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</si>
  <si>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</si>
  <si>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</si>
  <si>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</si>
  <si>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</si>
  <si>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</si>
  <si>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</si>
  <si>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</si>
  <si>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</si>
  <si>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</si>
  <si>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</si>
  <si>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</si>
  <si>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</si>
  <si>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</si>
  <si>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</si>
  <si>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</si>
  <si>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</si>
  <si>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</si>
  <si>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</si>
  <si>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</si>
  <si>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</si>
  <si>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</si>
  <si>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</si>
  <si>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</si>
  <si>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</si>
  <si>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</si>
  <si>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</si>
  <si>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</si>
  <si>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</si>
  <si>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</si>
  <si>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</si>
  <si>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</si>
  <si>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</si>
  <si>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</si>
  <si>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</si>
  <si>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</si>
  <si>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</si>
  <si>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</si>
  <si>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</si>
  <si>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</si>
  <si>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</si>
  <si>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</si>
  <si>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</si>
  <si>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</si>
  <si>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</si>
  <si>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</si>
  <si>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</si>
  <si>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</si>
  <si>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</si>
  <si>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</si>
  <si>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</si>
  <si>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</si>
  <si>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</si>
  <si>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</si>
  <si>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</si>
  <si>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</si>
  <si>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</si>
  <si>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</si>
  <si>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</si>
  <si>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</si>
  <si>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</si>
  <si>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</si>
  <si>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</si>
  <si>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</si>
  <si>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</si>
  <si>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</si>
  <si>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</si>
  <si>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</si>
  <si>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</si>
  <si>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</si>
  <si>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</si>
  <si>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</si>
  <si>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</si>
  <si>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</si>
  <si>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</si>
  <si>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</si>
  <si>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</si>
  <si>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</si>
  <si>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</si>
  <si>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</si>
  <si>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</si>
  <si>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</si>
  <si>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</si>
  <si>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</si>
  <si>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</si>
  <si>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</si>
  <si>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</si>
  <si>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</si>
  <si>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</si>
  <si>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</si>
  <si>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</si>
  <si>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</si>
  <si>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</si>
  <si>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</si>
  <si>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</si>
  <si>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</si>
  <si>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</si>
  <si>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</si>
  <si>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</si>
  <si>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</si>
  <si>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</si>
  <si>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</si>
  <si>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</si>
  <si>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</si>
  <si>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</si>
  <si>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</si>
  <si>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</si>
  <si>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</si>
  <si>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</si>
  <si>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</si>
  <si>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</si>
  <si>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</si>
  <si>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</si>
  <si>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</si>
  <si>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</si>
  <si>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</si>
  <si>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</si>
  <si>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</si>
  <si>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</si>
  <si>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</si>
  <si>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</si>
  <si>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</si>
  <si>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</si>
  <si>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</si>
  <si>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</si>
  <si>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</si>
  <si>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</si>
  <si>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</si>
  <si>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</si>
  <si>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</si>
  <si>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</si>
  <si>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</si>
  <si>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</si>
  <si>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</si>
  <si>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</si>
  <si>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</si>
  <si>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</si>
  <si>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</si>
  <si>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</si>
  <si>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</si>
  <si>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</si>
  <si>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</si>
  <si>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</si>
  <si>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</si>
  <si>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</si>
  <si>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</si>
  <si>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</si>
  <si>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</si>
  <si>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</si>
  <si>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</si>
  <si>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</si>
  <si>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</si>
  <si>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</si>
  <si>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</si>
  <si>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</si>
  <si>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</si>
  <si>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</si>
  <si>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</si>
  <si>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</si>
  <si>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</si>
  <si>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</si>
  <si>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</si>
  <si>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</si>
  <si>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</si>
  <si>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</si>
  <si>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</si>
  <si>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</si>
  <si>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</si>
  <si>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</si>
  <si>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</si>
  <si>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</si>
  <si>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</si>
  <si>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</si>
  <si>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</si>
  <si>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</si>
  <si>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</si>
  <si>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</si>
  <si>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</si>
  <si>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</si>
  <si>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</si>
  <si>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</si>
  <si>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</si>
  <si>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</si>
  <si>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</si>
  <si>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</si>
  <si>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</si>
  <si>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</si>
  <si>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</si>
  <si>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</si>
  <si>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</si>
  <si>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</si>
  <si>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</si>
  <si>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</si>
  <si>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</si>
  <si>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</si>
  <si>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</si>
  <si>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</si>
  <si>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</si>
  <si>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</si>
  <si>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</si>
  <si>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</si>
  <si>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</si>
  <si>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</si>
  <si>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</si>
  <si>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</si>
  <si>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</si>
  <si>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</si>
  <si>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</si>
  <si>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</si>
  <si>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</si>
  <si>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</si>
  <si>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</si>
  <si>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</si>
  <si>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</si>
  <si>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</si>
  <si>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</si>
  <si>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</si>
  <si>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</si>
  <si>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</si>
  <si>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</si>
  <si>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</si>
  <si>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</si>
  <si>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</si>
  <si>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</si>
  <si>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</si>
  <si>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</si>
  <si>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</si>
  <si>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</si>
  <si>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</si>
  <si>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</si>
  <si>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</si>
  <si>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</si>
  <si>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</si>
  <si>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</si>
  <si>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</si>
  <si>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</si>
  <si>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</si>
  <si>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</si>
  <si>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</si>
  <si>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</si>
  <si>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</si>
  <si>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</si>
  <si>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</si>
  <si>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</si>
  <si>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</si>
  <si>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</si>
  <si>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</si>
  <si>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</si>
  <si>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</si>
  <si>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</si>
  <si>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</si>
  <si>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</si>
  <si>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</si>
  <si>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</si>
  <si>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</si>
  <si>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</si>
  <si>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</si>
  <si>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</si>
  <si>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</si>
  <si>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</si>
  <si>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</si>
  <si>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</si>
  <si>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</si>
  <si>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</si>
  <si>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</si>
  <si>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</si>
  <si>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</si>
  <si>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</si>
  <si>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</si>
  <si>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</si>
  <si>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</si>
  <si>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</si>
  <si>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</si>
  <si>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</si>
  <si>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</si>
  <si>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</si>
  <si>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</si>
  <si>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</si>
  <si>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</si>
  <si>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</si>
  <si>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</si>
  <si>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</si>
  <si>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</si>
  <si>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</si>
  <si>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</si>
  <si>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</si>
  <si>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</si>
  <si>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</si>
  <si>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</si>
  <si>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</si>
  <si>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</si>
  <si>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</si>
  <si>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</si>
  <si>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</si>
  <si>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</si>
  <si>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</si>
  <si>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</si>
  <si>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</si>
  <si>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</si>
  <si>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</si>
  <si>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</si>
  <si>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</si>
  <si>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</si>
  <si>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</si>
  <si>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</si>
  <si>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</si>
  <si>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</si>
  <si>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</si>
  <si>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</si>
  <si>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</si>
  <si>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</si>
  <si>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</si>
  <si>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</si>
  <si>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</si>
  <si>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</si>
  <si>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</si>
  <si>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</si>
  <si>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</si>
  <si>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</si>
  <si>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</si>
  <si>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</si>
  <si>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</si>
  <si>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</si>
  <si>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</si>
  <si>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</si>
  <si>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</si>
  <si>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</si>
  <si>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</si>
  <si>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</si>
  <si>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</si>
  <si>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</si>
  <si>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</si>
  <si>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</si>
  <si>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</si>
  <si>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</si>
  <si>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</si>
  <si>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</si>
  <si>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</si>
  <si>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</si>
  <si>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</si>
  <si>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</si>
  <si>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</si>
  <si>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</si>
  <si>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</si>
  <si>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</si>
  <si>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</si>
  <si>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</si>
  <si>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</si>
  <si>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</si>
  <si>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</si>
  <si>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</si>
  <si>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</si>
  <si>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</si>
  <si>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</si>
  <si>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</si>
  <si>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</si>
  <si>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</si>
  <si>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</si>
  <si>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</si>
  <si>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</si>
  <si>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</si>
  <si>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</si>
  <si>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</si>
  <si>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</si>
  <si>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</si>
  <si>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</si>
  <si>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</si>
  <si>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</si>
  <si>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</si>
  <si>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</si>
  <si>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</si>
  <si>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</si>
  <si>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</si>
  <si>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</si>
  <si>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</si>
  <si>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</si>
  <si>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</si>
  <si>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</si>
  <si>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</si>
  <si>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</si>
  <si>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</si>
  <si>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</si>
  <si>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</si>
  <si>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</si>
  <si>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</si>
  <si>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</si>
  <si>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</si>
  <si>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</si>
  <si>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</si>
  <si>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</si>
  <si>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</si>
  <si>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</si>
  <si>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</si>
  <si>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</si>
  <si>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</si>
  <si>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</si>
  <si>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</si>
  <si>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</si>
  <si>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</si>
  <si>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</si>
  <si>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</si>
  <si>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</si>
  <si>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</si>
  <si>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</si>
  <si>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</si>
  <si>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</si>
  <si>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</si>
  <si>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</si>
  <si>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</si>
  <si>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</si>
  <si>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</si>
  <si>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</si>
  <si>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</si>
  <si>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</si>
  <si>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</si>
  <si>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</si>
  <si>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</si>
  <si>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</si>
  <si>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</si>
  <si>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</si>
  <si>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</si>
  <si>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</si>
  <si>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</si>
  <si>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</si>
  <si>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</si>
  <si>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</si>
  <si>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</si>
  <si>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</si>
  <si>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</si>
  <si>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</si>
  <si>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</si>
  <si>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</si>
  <si>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</si>
  <si>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</si>
  <si>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</si>
  <si>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</si>
  <si>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</si>
  <si>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</si>
  <si>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</si>
  <si>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</si>
  <si>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</si>
  <si>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</si>
  <si>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</si>
  <si>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</si>
  <si>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</si>
  <si>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</si>
  <si>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</si>
  <si>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</si>
  <si>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</si>
  <si>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</si>
  <si>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</si>
  <si>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</si>
  <si>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</si>
  <si>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</si>
  <si>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</si>
  <si>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</si>
  <si>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</si>
  <si>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</si>
  <si>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</si>
  <si>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</si>
  <si>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</si>
  <si>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</si>
  <si>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</si>
  <si>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</si>
  <si>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</si>
  <si>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</si>
  <si>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</si>
  <si>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</si>
  <si>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</si>
  <si>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</si>
  <si>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</si>
  <si>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</si>
  <si>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</si>
  <si>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</si>
  <si>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</si>
  <si>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</si>
  <si>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</si>
  <si>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</si>
  <si>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</si>
  <si>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</si>
  <si>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</si>
  <si>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</si>
  <si>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</si>
  <si>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</si>
  <si>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</si>
  <si>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</si>
  <si>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</si>
  <si>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</si>
  <si>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</si>
  <si>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</si>
  <si>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</si>
  <si>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</si>
  <si>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</si>
  <si>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</si>
  <si>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</si>
  <si>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</si>
  <si>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</si>
  <si>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</si>
  <si>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</si>
  <si>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</si>
  <si>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</si>
  <si>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</si>
  <si>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</si>
  <si>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</si>
  <si>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</si>
  <si>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</si>
  <si>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</si>
  <si>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</si>
  <si>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</si>
  <si>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</si>
  <si>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</si>
  <si>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</si>
  <si>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</si>
  <si>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</si>
  <si>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</si>
  <si>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</si>
  <si>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</si>
  <si>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</si>
  <si>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</si>
  <si>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</si>
  <si>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</si>
  <si>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</si>
  <si>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</si>
  <si>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</si>
  <si>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</si>
  <si>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</si>
  <si>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</si>
  <si>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</si>
  <si>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</si>
  <si>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</si>
  <si>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</si>
  <si>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</si>
  <si>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</si>
  <si>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</si>
  <si>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</si>
  <si>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</si>
  <si>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</si>
  <si>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</si>
  <si>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</si>
  <si>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</si>
  <si>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</si>
  <si>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</si>
  <si>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</si>
  <si>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</si>
  <si>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</si>
  <si>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</si>
  <si>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</si>
  <si>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</si>
  <si>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</si>
  <si>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</si>
  <si>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</si>
  <si>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</si>
  <si>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</si>
  <si>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</si>
  <si>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</si>
  <si>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</si>
  <si>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</si>
  <si>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</si>
  <si>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</si>
  <si>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</si>
  <si>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</si>
  <si>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</si>
  <si>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</si>
  <si>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</si>
  <si>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</si>
  <si>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</si>
  <si>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</si>
  <si>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</si>
  <si>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</si>
  <si>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</si>
  <si>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</si>
  <si>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</si>
  <si>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</si>
  <si>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</si>
  <si>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</si>
  <si>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</si>
  <si>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</si>
  <si>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</si>
  <si>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</si>
  <si>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</si>
  <si>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</si>
  <si>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</si>
  <si>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</si>
  <si>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</si>
  <si>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</si>
  <si>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</si>
  <si>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</si>
  <si>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</si>
  <si>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</si>
  <si>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</si>
  <si>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</si>
  <si>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</si>
  <si>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</si>
  <si>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</si>
  <si>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</si>
  <si>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</si>
  <si>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</si>
  <si>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</si>
  <si>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</si>
  <si>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</si>
  <si>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</si>
  <si>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</si>
  <si>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</si>
  <si>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</si>
  <si>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</si>
  <si>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</si>
  <si>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</si>
  <si>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</si>
  <si>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</si>
  <si>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</si>
  <si>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</si>
  <si>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</si>
  <si>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</si>
  <si>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</si>
  <si>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</si>
  <si>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</si>
  <si>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</si>
  <si>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</si>
  <si>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</si>
  <si>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</si>
  <si>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</si>
  <si>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</si>
  <si>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</si>
  <si>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</si>
  <si>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</si>
  <si>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</si>
  <si>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</si>
  <si>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</si>
  <si>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</si>
  <si>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</si>
  <si>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</si>
  <si>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</si>
  <si>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</si>
  <si>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</si>
  <si>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</si>
  <si>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</si>
  <si>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</si>
  <si>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</si>
  <si>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</si>
  <si>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</si>
  <si>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</si>
  <si>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</si>
  <si>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</si>
  <si>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</si>
  <si>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</si>
  <si>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</si>
  <si>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</si>
  <si>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</si>
  <si>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</si>
  <si>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</si>
  <si>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</si>
  <si>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</si>
  <si>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</si>
  <si>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</si>
  <si>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</si>
  <si>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</si>
  <si>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</si>
  <si>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</si>
  <si>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</si>
  <si>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</si>
  <si>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</si>
  <si>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</si>
  <si>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</si>
  <si>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</si>
  <si>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</si>
  <si>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</si>
  <si>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</si>
  <si>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</si>
  <si>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</si>
  <si>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</si>
  <si>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</si>
  <si>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</si>
  <si>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</si>
  <si>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</si>
  <si>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</si>
  <si>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</si>
  <si>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</si>
  <si>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</si>
  <si>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</si>
  <si>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</si>
  <si>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</si>
  <si>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</si>
  <si>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</si>
  <si>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</si>
  <si>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</si>
  <si>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</si>
  <si>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</si>
  <si>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</si>
  <si>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</si>
  <si>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</si>
  <si>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</si>
  <si>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</si>
  <si>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</si>
  <si>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</si>
  <si>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</si>
  <si>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</si>
  <si>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</si>
  <si>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</si>
  <si>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</si>
  <si>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</si>
  <si>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</si>
  <si>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</si>
  <si>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</si>
  <si>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</si>
  <si>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</si>
  <si>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</si>
  <si>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</si>
  <si>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</si>
  <si>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</si>
  <si>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</si>
  <si>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</si>
  <si>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</si>
  <si>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</si>
  <si>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</si>
  <si>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</si>
  <si>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</si>
  <si>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</si>
  <si>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</si>
  <si>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</si>
  <si>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</si>
  <si>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</si>
  <si>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</si>
  <si>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</si>
  <si>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</si>
  <si>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</si>
  <si>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</si>
  <si>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</si>
  <si>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</si>
  <si>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</si>
  <si>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</si>
  <si>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</si>
  <si>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</si>
  <si>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</si>
  <si>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</si>
  <si>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</si>
  <si>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</si>
  <si>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</si>
  <si>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</si>
  <si>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</si>
  <si>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</si>
  <si>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</si>
  <si>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</si>
  <si>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</si>
  <si>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</si>
  <si>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</si>
  <si>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</si>
  <si>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</si>
  <si>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</si>
  <si>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</si>
  <si>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</si>
  <si>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</si>
  <si>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</si>
  <si>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</si>
  <si>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</si>
  <si>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</si>
  <si>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</si>
  <si>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</si>
  <si>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</si>
  <si>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</si>
  <si>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</si>
  <si>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</si>
  <si>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</si>
  <si>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</si>
  <si>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</si>
  <si>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</si>
  <si>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</si>
  <si>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</si>
  <si>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</si>
  <si>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</si>
  <si>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</si>
  <si>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</si>
  <si>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</si>
  <si>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</si>
  <si>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</si>
  <si>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</si>
  <si>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</si>
  <si>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</si>
  <si>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</si>
  <si>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</si>
  <si>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</si>
  <si>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</si>
  <si>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</si>
  <si>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</si>
  <si>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</si>
  <si>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</si>
  <si>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</si>
  <si>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</si>
  <si>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</si>
  <si>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</si>
  <si>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</si>
  <si>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</si>
  <si>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</si>
  <si>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</si>
  <si>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</si>
  <si>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</si>
  <si>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</si>
  <si>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</si>
  <si>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</si>
  <si>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</si>
  <si>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</si>
  <si>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</si>
  <si>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</si>
  <si>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</si>
  <si>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</si>
  <si>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</si>
  <si>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</si>
  <si>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</si>
  <si>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</si>
  <si>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</si>
  <si>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</si>
  <si>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</si>
  <si>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</si>
  <si>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</si>
  <si>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</si>
  <si>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</si>
  <si>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</si>
  <si>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</si>
  <si>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</si>
  <si>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</si>
  <si>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</si>
  <si>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</si>
  <si>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</si>
  <si>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</si>
  <si>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</si>
  <si>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</si>
  <si>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</si>
  <si>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</si>
  <si>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</si>
  <si>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</si>
  <si>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</si>
  <si>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</si>
  <si>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</si>
  <si>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</si>
  <si>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</si>
  <si>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</si>
  <si>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</si>
  <si>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</si>
  <si>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</si>
  <si>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</si>
  <si>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</si>
  <si>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</si>
  <si>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</si>
  <si>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</si>
  <si>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</si>
  <si>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</si>
  <si>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</si>
  <si>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</si>
  <si>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</si>
  <si>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</si>
  <si>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</si>
  <si>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</si>
  <si>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</si>
  <si>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</si>
  <si>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</si>
  <si>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</si>
  <si>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</si>
  <si>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</si>
  <si>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</si>
  <si>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</si>
  <si>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</si>
  <si>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</si>
  <si>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</si>
  <si>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</si>
  <si>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</si>
  <si>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</si>
  <si>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</si>
  <si>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</si>
  <si>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</si>
  <si>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</si>
  <si>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</si>
  <si>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</si>
  <si>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</si>
  <si>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</si>
  <si>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</si>
  <si>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</si>
  <si>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</si>
  <si>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</si>
  <si>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</si>
  <si>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</si>
  <si>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</si>
  <si>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</si>
  <si>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</si>
  <si>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</si>
  <si>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</si>
  <si>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</si>
  <si>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</si>
  <si>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</si>
  <si>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</si>
  <si>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</si>
  <si>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</si>
  <si>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</si>
  <si>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</si>
  <si>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</si>
  <si>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</si>
  <si>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</si>
  <si>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</si>
  <si>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</si>
  <si>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</si>
  <si>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</si>
  <si>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</si>
  <si>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</si>
  <si>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</si>
  <si>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</si>
  <si>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</si>
  <si>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</si>
  <si>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</si>
  <si>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</si>
  <si>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</si>
  <si>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</si>
  <si>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</si>
  <si>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</si>
  <si>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</si>
  <si>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</si>
  <si>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</si>
  <si>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</si>
  <si>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</si>
  <si>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</si>
  <si>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</si>
  <si>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</si>
  <si>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</si>
  <si>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</si>
  <si>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</si>
  <si>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</si>
  <si>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</si>
  <si>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</si>
  <si>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</si>
  <si>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</si>
  <si>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</si>
  <si>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</si>
  <si>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</si>
  <si>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</si>
  <si>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</si>
  <si>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</si>
  <si>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</si>
  <si>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</si>
  <si>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</si>
  <si>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</si>
  <si>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</si>
  <si>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</si>
  <si>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</si>
  <si>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</si>
  <si>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</si>
  <si>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</si>
  <si>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</si>
  <si>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</si>
  <si>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</si>
  <si>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</si>
  <si>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</si>
  <si>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</si>
  <si>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</si>
  <si>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</si>
  <si>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</si>
  <si>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</si>
  <si>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</si>
  <si>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</si>
  <si>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</si>
  <si>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</si>
  <si>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</si>
  <si>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</si>
  <si>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</si>
  <si>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</si>
  <si>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</si>
  <si>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</si>
  <si>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</si>
  <si>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</si>
  <si>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</si>
  <si>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</si>
  <si>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</si>
  <si>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</si>
  <si>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</si>
  <si>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</si>
  <si>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</si>
  <si>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</si>
  <si>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</si>
  <si>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</si>
  <si>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</si>
  <si>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</si>
  <si>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</si>
  <si>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</si>
  <si>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</si>
  <si>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</si>
  <si>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</si>
  <si>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</si>
  <si>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</si>
  <si>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</si>
  <si>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</si>
  <si>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</si>
  <si>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</si>
  <si>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</si>
  <si>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</si>
  <si>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</si>
  <si>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</si>
  <si>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</si>
  <si>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</si>
  <si>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</si>
  <si>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</si>
  <si>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</si>
  <si>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</si>
  <si>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</si>
  <si>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</si>
  <si>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</si>
  <si>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</si>
  <si>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</si>
  <si>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</si>
  <si>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</si>
  <si>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</si>
  <si>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</si>
  <si>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</si>
  <si>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</si>
  <si>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</si>
  <si>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</si>
  <si>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</si>
  <si>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</si>
  <si>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</si>
  <si>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</si>
  <si>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</si>
  <si>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</si>
  <si>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</si>
  <si>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</si>
  <si>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</si>
  <si>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</si>
  <si>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</si>
  <si>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</si>
  <si>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</si>
  <si>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</si>
  <si>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</si>
  <si>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</si>
  <si>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</si>
  <si>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</si>
  <si>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</si>
  <si>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</si>
  <si>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</si>
  <si>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</si>
  <si>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</si>
  <si>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</si>
  <si>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</si>
  <si>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</si>
  <si>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</si>
  <si>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</si>
  <si>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</si>
  <si>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</si>
  <si>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</si>
  <si>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</si>
  <si>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</si>
  <si>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</si>
  <si>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</si>
  <si>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</si>
  <si>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</si>
  <si>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</si>
  <si>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</si>
  <si>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</si>
  <si>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</si>
  <si>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</si>
  <si>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</si>
  <si>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</si>
  <si>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</si>
  <si>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</si>
  <si>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</si>
  <si>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</si>
  <si>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</si>
  <si>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</si>
  <si>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</si>
  <si>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</si>
  <si>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</si>
  <si>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</si>
  <si>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</si>
  <si>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</si>
  <si>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</si>
  <si>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</si>
  <si>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</si>
  <si>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</si>
  <si>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</si>
  <si>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</si>
  <si>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</si>
  <si>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</si>
  <si>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</si>
  <si>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</si>
  <si>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</si>
  <si>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</si>
  <si>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</si>
  <si>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</si>
  <si>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</si>
  <si>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</si>
  <si>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</si>
  <si>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</si>
  <si>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</si>
  <si>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</si>
  <si>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</si>
  <si>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</si>
  <si>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</si>
  <si>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</si>
  <si>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</si>
  <si>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</si>
  <si>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</si>
  <si>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</si>
  <si>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</si>
  <si>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</si>
  <si>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</si>
  <si>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</si>
  <si>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</si>
  <si>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</si>
  <si>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</si>
  <si>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</si>
  <si>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</si>
  <si>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</si>
  <si>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</si>
  <si>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</si>
  <si>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</si>
  <si>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</si>
  <si>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</si>
  <si>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</si>
  <si>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</si>
  <si>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</si>
  <si>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</si>
  <si>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</si>
  <si>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</si>
  <si>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</si>
  <si>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</si>
  <si>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</si>
  <si>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</si>
  <si>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</si>
  <si>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</si>
  <si>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</si>
  <si>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</si>
  <si>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</si>
  <si>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</si>
  <si>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</si>
  <si>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</si>
  <si>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</si>
  <si>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</si>
  <si>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</si>
  <si>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</si>
  <si>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</si>
  <si>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</si>
  <si>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</si>
  <si>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</si>
  <si>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</si>
  <si>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</si>
  <si>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</si>
  <si>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</si>
  <si>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</si>
  <si>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</si>
  <si>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</si>
  <si>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</si>
  <si>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</si>
  <si>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</si>
  <si>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</si>
  <si>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</si>
  <si>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</si>
  <si>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</si>
  <si>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</si>
  <si>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</si>
  <si>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</si>
  <si>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</si>
  <si>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</si>
  <si>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</si>
  <si>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</si>
  <si>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</si>
  <si>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</si>
  <si>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</si>
  <si>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</si>
  <si>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</si>
  <si>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</si>
  <si>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</si>
  <si>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</si>
  <si>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</si>
  <si>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</si>
  <si>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</si>
  <si>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</si>
  <si>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</si>
  <si>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</si>
  <si>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</si>
  <si>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</si>
  <si>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</si>
  <si>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</si>
  <si>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</si>
  <si>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</si>
  <si>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</si>
  <si>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</si>
  <si>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</si>
  <si>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</si>
  <si>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</si>
  <si>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</si>
  <si>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</si>
  <si>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</si>
  <si>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</si>
  <si>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</si>
  <si>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</si>
  <si>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</si>
  <si>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</si>
  <si>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</si>
  <si>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</si>
  <si>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</si>
  <si>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</si>
  <si>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</si>
  <si>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</si>
  <si>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</si>
  <si>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</si>
  <si>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</si>
  <si>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</si>
  <si>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</si>
  <si>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</si>
  <si>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</si>
  <si>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</si>
  <si>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</si>
  <si>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</si>
  <si>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</si>
  <si>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</si>
  <si>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</si>
  <si>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</si>
  <si>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</si>
  <si>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</si>
  <si>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</si>
  <si>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</si>
  <si>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</si>
  <si>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</si>
  <si>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</si>
  <si>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</si>
  <si>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</si>
  <si>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</si>
  <si>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</si>
  <si>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</si>
  <si>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</si>
  <si>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</si>
  <si>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</si>
  <si>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</si>
  <si>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</si>
  <si>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</si>
  <si>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</si>
  <si>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</si>
  <si>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</si>
  <si>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</si>
  <si>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</si>
  <si>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</si>
  <si>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</si>
  <si>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</si>
  <si>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</si>
  <si>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</si>
  <si>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</si>
  <si>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</si>
  <si>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</si>
  <si>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</si>
  <si>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</si>
  <si>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</si>
  <si>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</si>
  <si>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</si>
  <si>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</si>
  <si>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</si>
  <si>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</si>
  <si>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</si>
  <si>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</si>
  <si>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</si>
  <si>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</si>
  <si>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</si>
  <si>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</si>
  <si>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</si>
  <si>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</si>
  <si>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</si>
  <si>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</si>
  <si>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</si>
  <si>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</si>
  <si>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</si>
  <si>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</si>
  <si>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</si>
  <si>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</si>
  <si>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</si>
  <si>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</si>
  <si>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</si>
  <si>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</si>
  <si>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</si>
  <si>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</si>
  <si>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</si>
  <si>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</si>
  <si>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</si>
  <si>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</si>
  <si>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</si>
  <si>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</si>
  <si>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</si>
  <si>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</si>
  <si>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</si>
  <si>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</si>
  <si>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</si>
  <si>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</si>
  <si>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</si>
  <si>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</si>
  <si>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</si>
  <si>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</si>
  <si>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</si>
  <si>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</si>
  <si>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</si>
  <si>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</si>
  <si>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</si>
  <si>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</si>
  <si>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</si>
  <si>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</si>
  <si>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</si>
  <si>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</si>
  <si>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</si>
  <si>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</si>
  <si>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</si>
  <si>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</si>
  <si>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</si>
  <si>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</si>
  <si>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</si>
  <si>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</si>
  <si>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</si>
  <si>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</si>
  <si>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</si>
  <si>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</si>
  <si>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</si>
  <si>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</si>
  <si>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</si>
  <si>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</si>
  <si>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</si>
  <si>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</si>
  <si>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</si>
  <si>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</si>
  <si>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</si>
  <si>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</si>
  <si>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</si>
  <si>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</si>
  <si>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</si>
  <si>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</si>
  <si>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</si>
  <si>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</si>
  <si>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</si>
  <si>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</si>
  <si>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</si>
  <si>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</si>
  <si>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</si>
  <si>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</si>
  <si>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</si>
  <si>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</si>
  <si>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</si>
  <si>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</si>
  <si>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</si>
  <si>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</si>
  <si>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</si>
  <si>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</si>
  <si>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</si>
  <si>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</si>
  <si>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</si>
  <si>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</si>
  <si>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</si>
  <si>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</si>
  <si>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</si>
  <si>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</si>
  <si>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</si>
  <si>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</si>
  <si>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</si>
  <si>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</si>
  <si>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</si>
  <si>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</si>
  <si>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</si>
  <si>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</si>
  <si>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</si>
  <si>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</si>
  <si>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</si>
  <si>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</si>
  <si>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</si>
  <si>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</si>
  <si>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</si>
  <si>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</si>
  <si>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</si>
  <si>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</si>
  <si>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</si>
  <si>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</si>
  <si>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</si>
  <si>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</si>
  <si>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</si>
  <si>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</si>
  <si>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</si>
  <si>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</si>
  <si>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</si>
  <si>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</si>
  <si>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</si>
  <si>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</si>
  <si>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</si>
  <si>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</si>
  <si>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</si>
  <si>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</si>
  <si>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</si>
  <si>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</si>
  <si>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</si>
  <si>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</si>
  <si>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</si>
  <si>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</si>
  <si>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</si>
  <si>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</si>
  <si>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</si>
  <si>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</si>
  <si>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</si>
  <si>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</si>
  <si>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</si>
  <si>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</si>
  <si>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</si>
  <si>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</si>
  <si>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</si>
  <si>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</si>
  <si>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</si>
  <si>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</si>
  <si>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</si>
  <si>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</si>
  <si>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</si>
  <si>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</si>
  <si>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</si>
  <si>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</si>
  <si>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</si>
  <si>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</si>
  <si>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</si>
  <si>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</si>
  <si>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</si>
  <si>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</si>
  <si>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</si>
  <si>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</si>
  <si>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</si>
  <si>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</si>
  <si>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</si>
  <si>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</si>
  <si>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</si>
  <si>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</si>
  <si>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</si>
  <si>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</si>
  <si>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</si>
  <si>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</si>
  <si>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</si>
  <si>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</si>
  <si>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</si>
  <si>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</si>
  <si>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</si>
  <si>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</si>
  <si>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</si>
  <si>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</si>
  <si>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</si>
  <si>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</si>
  <si>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</si>
  <si>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</si>
  <si>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</si>
  <si>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</si>
  <si>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</si>
  <si>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</si>
  <si>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</si>
  <si>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</si>
  <si>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</si>
  <si>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</si>
  <si>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</si>
  <si>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</si>
  <si>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</si>
  <si>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</si>
  <si>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</si>
  <si>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</si>
  <si>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</si>
  <si>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</si>
  <si>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</si>
  <si>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</si>
  <si>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</si>
  <si>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</si>
  <si>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</si>
  <si>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</si>
  <si>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</si>
  <si>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</si>
  <si>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</si>
  <si>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</si>
  <si>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</si>
  <si>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</si>
  <si>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</si>
  <si>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</si>
  <si>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</si>
  <si>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</si>
  <si>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</si>
  <si>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</si>
  <si>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</si>
  <si>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</si>
  <si>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</si>
  <si>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</si>
  <si>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</si>
  <si>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</si>
  <si>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</si>
  <si>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</si>
  <si>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</si>
  <si>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</si>
  <si>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</si>
  <si>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</si>
  <si>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</si>
  <si>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</si>
  <si>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</si>
  <si>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</si>
  <si>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</si>
  <si>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</si>
  <si>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</si>
  <si>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</si>
  <si>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</si>
  <si>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</si>
  <si>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</si>
  <si>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</si>
  <si>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</si>
  <si>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</si>
  <si>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</si>
  <si>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</si>
  <si>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</si>
  <si>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</si>
  <si>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</si>
  <si>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</si>
  <si>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</si>
  <si>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</si>
  <si>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</si>
  <si>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</si>
  <si>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</si>
  <si>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</si>
  <si>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</si>
  <si>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</si>
  <si>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</si>
  <si>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</si>
  <si>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</si>
  <si>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</si>
  <si>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</si>
  <si>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</si>
  <si>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</si>
  <si>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</si>
  <si>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</si>
  <si>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</si>
  <si>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</si>
  <si>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</si>
  <si>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</si>
  <si>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</si>
  <si>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</si>
  <si>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</si>
  <si>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</si>
  <si>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</si>
  <si>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</si>
  <si>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</si>
  <si>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</si>
  <si>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</si>
  <si>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</si>
  <si>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</si>
  <si>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</si>
  <si>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</si>
  <si>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</si>
  <si>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</si>
  <si>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</si>
  <si>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</si>
  <si>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</si>
  <si>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</si>
  <si>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</si>
  <si>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</si>
  <si>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</si>
  <si>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</si>
  <si>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</si>
  <si>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</si>
  <si>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</si>
  <si>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</si>
  <si>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</si>
  <si>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</si>
  <si>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</si>
  <si>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</si>
  <si>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</si>
  <si>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</si>
  <si>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</si>
  <si>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</si>
  <si>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</si>
  <si>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</si>
  <si>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</si>
  <si>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</si>
  <si>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</si>
  <si>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</si>
  <si>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</si>
  <si>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</si>
  <si>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</si>
  <si>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</si>
  <si>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</si>
  <si>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</si>
  <si>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</si>
  <si>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</si>
  <si>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</si>
  <si>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</si>
  <si>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</si>
  <si>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</si>
  <si>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</si>
  <si>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</si>
  <si>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</si>
  <si>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</si>
  <si>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</si>
  <si>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</si>
  <si>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</si>
  <si>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</si>
  <si>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</si>
  <si>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</si>
  <si>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</si>
  <si>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</si>
  <si>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</si>
  <si>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</si>
  <si>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</si>
  <si>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</si>
  <si>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</si>
  <si>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</si>
  <si>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</si>
  <si>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</si>
  <si>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</si>
  <si>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</si>
  <si>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</si>
  <si>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</si>
  <si>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</si>
  <si>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</si>
  <si>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</si>
  <si>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</si>
  <si>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</si>
  <si>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</si>
  <si>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</si>
  <si>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</si>
  <si>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</si>
  <si>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</si>
  <si>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</si>
  <si>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</si>
  <si>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</si>
  <si>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</si>
  <si>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</si>
  <si>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</si>
  <si>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</si>
  <si>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</si>
  <si>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</si>
  <si>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</si>
  <si>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</si>
  <si>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</si>
  <si>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</si>
  <si>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</si>
  <si>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</si>
  <si>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</si>
  <si>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</si>
  <si>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</si>
  <si>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</si>
  <si>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</si>
  <si>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</si>
  <si>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</si>
  <si>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</si>
  <si>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</si>
  <si>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</si>
  <si>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</si>
  <si>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</si>
  <si>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</si>
  <si>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</si>
  <si>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</si>
  <si>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</si>
  <si>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</si>
  <si>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</si>
  <si>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</si>
  <si>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</si>
  <si>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</si>
  <si>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</si>
  <si>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</si>
  <si>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</si>
  <si>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</si>
  <si>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</si>
  <si>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</si>
  <si>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</si>
  <si>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</si>
  <si>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</si>
  <si>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</si>
  <si>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</si>
  <si>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</si>
  <si>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</si>
  <si>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</si>
  <si>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</si>
  <si>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</si>
  <si>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</si>
  <si>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</si>
  <si>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</si>
  <si>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</si>
  <si>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</si>
  <si>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</si>
  <si>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</si>
  <si>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</si>
  <si>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</si>
  <si>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</si>
  <si>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</si>
  <si>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</si>
  <si>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</si>
  <si>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</si>
  <si>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</si>
  <si>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</si>
  <si>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</si>
  <si>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</si>
  <si>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</si>
  <si>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</si>
  <si>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</si>
  <si>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</si>
  <si>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</si>
  <si>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</si>
  <si>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</si>
  <si>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</si>
  <si>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</si>
  <si>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</si>
  <si>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</si>
  <si>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</si>
  <si>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</si>
  <si>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</si>
  <si>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</si>
  <si>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</si>
  <si>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</si>
  <si>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</si>
  <si>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</si>
  <si>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</si>
  <si>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</si>
  <si>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</si>
  <si>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</si>
  <si>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</si>
  <si>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</si>
  <si>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</si>
  <si>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</si>
  <si>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</si>
  <si>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</si>
  <si>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</si>
  <si>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</si>
  <si>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</si>
  <si>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</si>
  <si>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</si>
  <si>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</si>
  <si>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</si>
  <si>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</si>
  <si>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</si>
  <si>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</si>
  <si>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</si>
  <si>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</si>
  <si>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</si>
  <si>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</si>
  <si>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</si>
  <si>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</si>
  <si>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</si>
  <si>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</si>
  <si>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</si>
  <si>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</si>
  <si>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</si>
  <si>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</si>
  <si>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</si>
  <si>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</si>
  <si>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</si>
  <si>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</si>
  <si>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</si>
  <si>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</si>
  <si>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</si>
  <si>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</si>
  <si>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</si>
  <si>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</si>
  <si>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</si>
  <si>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</si>
  <si>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</si>
  <si>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</si>
  <si>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</si>
  <si>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</si>
  <si>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</si>
  <si>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</si>
  <si>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</si>
  <si>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</si>
  <si>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</si>
  <si>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</si>
  <si>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</si>
  <si>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</si>
  <si>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</si>
  <si>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</si>
  <si>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</si>
  <si>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</si>
  <si>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</si>
  <si>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</si>
  <si>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</si>
  <si>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</si>
  <si>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</si>
  <si>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</si>
  <si>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</si>
  <si>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</si>
  <si>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</si>
  <si>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</si>
  <si>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</si>
  <si>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</si>
  <si>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</si>
  <si>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</si>
  <si>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</si>
  <si>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</si>
  <si>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</si>
  <si>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</si>
  <si>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</si>
  <si>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</si>
  <si>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</si>
  <si>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</si>
  <si>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</si>
  <si>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</si>
  <si>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</si>
  <si>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</si>
  <si>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</si>
  <si>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</si>
  <si>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</si>
  <si>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</si>
  <si>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</si>
  <si>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</si>
  <si>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</si>
  <si>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</si>
  <si>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</si>
  <si>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</si>
  <si>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</si>
  <si>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</si>
  <si>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</si>
  <si>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</si>
  <si>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</si>
  <si>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</si>
  <si>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</si>
  <si>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</si>
  <si>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</si>
  <si>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</si>
  <si>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</si>
  <si>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</si>
  <si>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</si>
  <si>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</si>
  <si>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</si>
  <si>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</si>
  <si>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</si>
  <si>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</si>
  <si>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</si>
  <si>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</si>
  <si>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</si>
  <si>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</si>
  <si>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</si>
  <si>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</si>
  <si>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</si>
  <si>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</si>
  <si>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</si>
  <si>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</si>
  <si>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</si>
  <si>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</si>
  <si>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</si>
  <si>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</si>
  <si>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</si>
  <si>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</si>
  <si>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</si>
  <si>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</si>
  <si>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</si>
  <si>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</si>
  <si>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</si>
  <si>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</si>
  <si>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</si>
  <si>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</si>
  <si>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</si>
  <si>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</si>
  <si>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</si>
  <si>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</si>
  <si>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</si>
  <si>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</si>
  <si>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</si>
  <si>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</si>
  <si>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</si>
  <si>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</si>
  <si>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</si>
  <si>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</si>
  <si>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</si>
  <si>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</si>
  <si>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</si>
  <si>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</si>
  <si>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</si>
  <si>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</si>
  <si>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</si>
  <si>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</si>
  <si>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</si>
  <si>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</si>
  <si>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</si>
  <si>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</si>
  <si>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</si>
  <si>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</si>
  <si>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</si>
  <si>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</si>
  <si>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</si>
  <si>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</si>
  <si>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</si>
  <si>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</si>
  <si>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</si>
  <si>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</si>
  <si>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</si>
  <si>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</si>
  <si>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</si>
  <si>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</si>
  <si>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</si>
  <si>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</si>
  <si>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</si>
  <si>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</si>
  <si>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</si>
  <si>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</si>
  <si>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</si>
  <si>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</si>
  <si>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</si>
  <si>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</si>
  <si>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</si>
  <si>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</si>
  <si>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</si>
  <si>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</si>
  <si>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</si>
  <si>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</si>
  <si>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</si>
  <si>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</si>
  <si>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</si>
  <si>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</si>
  <si>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</si>
  <si>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</si>
  <si>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</si>
  <si>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</si>
  <si>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</si>
  <si>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</si>
  <si>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</si>
  <si>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</si>
  <si>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</si>
  <si>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</si>
  <si>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</si>
  <si>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</si>
  <si>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</si>
  <si>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</si>
  <si>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</si>
  <si>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</si>
  <si>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</si>
  <si>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</si>
  <si>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</si>
  <si>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</si>
  <si>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</si>
  <si>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</si>
  <si>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</si>
  <si>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</si>
  <si>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</si>
  <si>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</si>
  <si>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</si>
  <si>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</si>
  <si>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</si>
  <si>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</si>
  <si>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</si>
  <si>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</si>
  <si>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</si>
  <si>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</si>
  <si>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</si>
  <si>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</si>
  <si>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</si>
  <si>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</si>
  <si>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</si>
  <si>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</si>
  <si>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</si>
  <si>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</si>
  <si>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</si>
  <si>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</si>
  <si>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</si>
  <si>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</si>
  <si>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</si>
  <si>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</si>
  <si>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</si>
  <si>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</si>
  <si>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</si>
  <si>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</si>
  <si>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</si>
  <si>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</si>
  <si>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</si>
  <si>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</si>
  <si>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</si>
  <si>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</si>
  <si>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</si>
  <si>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</si>
  <si>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</si>
  <si>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</si>
  <si>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</si>
  <si>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</si>
  <si>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</si>
  <si>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</si>
  <si>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</si>
  <si>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</si>
  <si>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</si>
  <si>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</si>
  <si>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</si>
  <si>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</si>
  <si>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</si>
  <si>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</si>
  <si>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</si>
  <si>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</si>
  <si>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</si>
  <si>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</si>
  <si>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</si>
  <si>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</si>
  <si>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</si>
  <si>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</si>
  <si>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</si>
  <si>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</si>
  <si>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</si>
  <si>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</si>
  <si>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</si>
  <si>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</si>
  <si>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</si>
  <si>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</si>
  <si>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</si>
  <si>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</si>
  <si>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</si>
  <si>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</si>
  <si>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</si>
  <si>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</si>
  <si>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</si>
  <si>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</si>
  <si>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</si>
  <si>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</si>
  <si>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</si>
  <si>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</si>
  <si>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</si>
  <si>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</si>
  <si>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</si>
  <si>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</si>
  <si>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</si>
  <si>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</si>
  <si>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</si>
  <si>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</si>
  <si>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</si>
  <si>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</si>
  <si>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</si>
  <si>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</si>
  <si>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</si>
  <si>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</si>
  <si>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</si>
  <si>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</si>
  <si>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</si>
  <si>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</si>
  <si>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</si>
  <si>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</si>
  <si>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</si>
  <si>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</si>
  <si>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</si>
  <si>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</si>
  <si>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</si>
  <si>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</si>
  <si>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</si>
  <si>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</si>
  <si>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</si>
  <si>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</si>
  <si>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</si>
  <si>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</si>
  <si>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</si>
  <si>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</si>
  <si>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</si>
  <si>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</si>
  <si>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</si>
  <si>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</si>
  <si>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</si>
  <si>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</si>
  <si>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</si>
  <si>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</si>
  <si>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</si>
  <si>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</si>
  <si>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</si>
  <si>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</si>
  <si>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</si>
  <si>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</si>
  <si>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</si>
  <si>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</si>
  <si>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</si>
  <si>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</si>
  <si>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</si>
  <si>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</si>
  <si>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</si>
  <si>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</si>
  <si>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</si>
  <si>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</si>
  <si>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</si>
  <si>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</si>
  <si>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</si>
  <si>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</si>
  <si>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</si>
  <si>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</si>
  <si>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</si>
  <si>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</si>
  <si>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</si>
  <si>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</si>
  <si>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</si>
  <si>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</si>
  <si>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</si>
  <si>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</si>
  <si>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</si>
  <si>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</si>
  <si>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</si>
  <si>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</si>
  <si>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</si>
  <si>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</si>
  <si>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</si>
  <si>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</si>
  <si>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</si>
  <si>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</si>
  <si>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</si>
  <si>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</si>
  <si>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</si>
  <si>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</si>
  <si>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</si>
  <si>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</si>
  <si>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</si>
  <si>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</si>
  <si>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</si>
  <si>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</si>
  <si>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</si>
  <si>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</si>
  <si>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</si>
  <si>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</si>
  <si>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</si>
  <si>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</si>
  <si>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</si>
  <si>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</si>
  <si>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</si>
  <si>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</si>
  <si>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</si>
  <si>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</si>
  <si>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</si>
  <si>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</si>
  <si>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</si>
  <si>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</si>
  <si>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</si>
  <si>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</si>
  <si>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</si>
  <si>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</si>
  <si>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</si>
  <si>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</si>
  <si>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</si>
  <si>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</si>
  <si>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</si>
  <si>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</si>
  <si>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</si>
  <si>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</si>
  <si>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</si>
  <si>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</si>
  <si>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</si>
  <si>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</si>
  <si>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</si>
  <si>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</si>
  <si>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</si>
  <si>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</si>
  <si>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</si>
  <si>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</si>
  <si>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</si>
  <si>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</si>
  <si>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</si>
  <si>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</si>
  <si>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</si>
  <si>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</si>
  <si>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</si>
  <si>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</si>
  <si>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</si>
  <si>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</si>
  <si>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</si>
  <si>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</si>
  <si>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</si>
  <si>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</si>
  <si>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</si>
  <si>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</si>
  <si>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</si>
  <si>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</si>
  <si>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</si>
  <si>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</si>
  <si>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</si>
  <si>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</si>
  <si>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</si>
  <si>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</si>
  <si>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</si>
  <si>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</si>
  <si>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</si>
  <si>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</si>
  <si>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</si>
  <si>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</si>
  <si>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</si>
  <si>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</si>
  <si>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</si>
  <si>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</si>
  <si>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</si>
  <si>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</si>
  <si>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</si>
  <si>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</si>
  <si>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</si>
  <si>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</si>
  <si>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</si>
  <si>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</si>
  <si>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</si>
  <si>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</si>
  <si>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</si>
  <si>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</si>
  <si>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</si>
  <si>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</si>
  <si>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</si>
  <si>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</si>
  <si>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</si>
  <si>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</si>
  <si>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</si>
  <si>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</si>
  <si>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</si>
  <si>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</si>
  <si>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</si>
  <si>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</si>
  <si>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</si>
  <si>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</si>
  <si>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</si>
  <si>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</si>
  <si>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</si>
  <si>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</si>
  <si>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</si>
  <si>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</si>
  <si>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</si>
  <si>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</si>
  <si>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</si>
  <si>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</si>
  <si>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</si>
  <si>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</si>
  <si>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</si>
  <si>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</si>
  <si>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</si>
  <si>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</si>
  <si>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</si>
  <si>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</si>
  <si>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</si>
  <si>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</si>
  <si>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</si>
  <si>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</si>
  <si>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</si>
  <si>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</si>
  <si>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</si>
  <si>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</si>
  <si>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</si>
  <si>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</si>
  <si>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</si>
  <si>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</si>
  <si>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</si>
  <si>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</si>
  <si>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</si>
  <si>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</si>
  <si>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</si>
  <si>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</si>
  <si>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</si>
  <si>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</si>
  <si>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</si>
  <si>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</si>
  <si>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</si>
  <si>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</si>
  <si>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</si>
  <si>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</si>
  <si>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</si>
  <si>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</si>
  <si>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</si>
  <si>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</si>
  <si>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</si>
  <si>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</si>
  <si>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</si>
  <si>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</si>
  <si>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</si>
  <si>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</si>
  <si>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</si>
  <si>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</si>
  <si>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</si>
  <si>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</si>
  <si>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</si>
  <si>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</si>
  <si>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</si>
  <si>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</si>
  <si>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</si>
  <si>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</si>
  <si>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</si>
  <si>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</si>
  <si>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</si>
  <si>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</si>
  <si>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</si>
  <si>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</si>
  <si>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</si>
  <si>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</si>
  <si>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</si>
  <si>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</si>
  <si>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</si>
  <si>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</si>
  <si>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</si>
  <si>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</si>
  <si>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</si>
  <si>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</si>
  <si>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</si>
  <si>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</si>
  <si>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</si>
  <si>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</si>
  <si>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</si>
  <si>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</si>
  <si>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</si>
  <si>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</si>
  <si>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</si>
  <si>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</si>
  <si>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</si>
  <si>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</si>
  <si>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</si>
  <si>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</si>
  <si>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</si>
  <si>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</si>
  <si>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</si>
  <si>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</si>
  <si>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</si>
  <si>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</si>
  <si>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</si>
  <si>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</si>
  <si>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</si>
  <si>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</si>
  <si>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</si>
  <si>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</si>
  <si>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</si>
  <si>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</si>
  <si>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</si>
  <si>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</si>
  <si>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</si>
  <si>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</si>
  <si>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</si>
  <si>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</si>
  <si>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</si>
  <si>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</si>
  <si>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</si>
  <si>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</si>
  <si>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</si>
  <si>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</si>
  <si>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</si>
  <si>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</si>
  <si>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</si>
  <si>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</si>
  <si>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</si>
  <si>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</si>
  <si>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</si>
  <si>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</si>
  <si>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</si>
  <si>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</si>
  <si>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</si>
  <si>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</si>
  <si>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</si>
  <si>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</si>
  <si>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</si>
  <si>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</si>
  <si>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</si>
  <si>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</si>
  <si>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</si>
  <si>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</si>
  <si>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</si>
  <si>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</si>
  <si>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</si>
  <si>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</si>
  <si>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</si>
  <si>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</si>
  <si>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</si>
  <si>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</si>
  <si>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</si>
  <si>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</si>
  <si>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</si>
  <si>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</si>
  <si>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</si>
  <si>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</si>
  <si>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</si>
  <si>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</si>
  <si>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</si>
  <si>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</si>
  <si>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</si>
  <si>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</si>
  <si>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</si>
  <si>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</si>
  <si>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</si>
  <si>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</si>
  <si>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</si>
  <si>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</si>
  <si>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</si>
  <si>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</si>
  <si>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</si>
  <si>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</si>
  <si>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</si>
  <si>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</si>
  <si>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</si>
  <si>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</si>
  <si>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</si>
  <si>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</si>
  <si>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</si>
  <si>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</si>
  <si>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</si>
  <si>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</si>
  <si>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</si>
  <si>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</si>
  <si>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</si>
  <si>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</si>
  <si>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</si>
  <si>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</si>
  <si>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</si>
  <si>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</si>
  <si>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</si>
  <si>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</si>
  <si>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</si>
  <si>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</si>
  <si>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</si>
  <si>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</si>
  <si>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</si>
  <si>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</si>
  <si>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</si>
  <si>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</si>
  <si>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</si>
  <si>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</si>
  <si>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</si>
  <si>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</si>
  <si>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</si>
  <si>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</si>
  <si>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</si>
  <si>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</si>
  <si>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</si>
  <si>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</si>
  <si>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</si>
  <si>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</si>
  <si>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</si>
  <si>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</si>
  <si>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</si>
  <si>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</si>
  <si>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</si>
  <si>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</si>
  <si>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</si>
  <si>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</si>
  <si>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</si>
  <si>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</si>
  <si>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</si>
  <si>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</si>
  <si>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</si>
  <si>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</si>
  <si>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</si>
  <si>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</si>
  <si>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</si>
  <si>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</si>
  <si>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</si>
  <si>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</si>
  <si>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</si>
  <si>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</si>
  <si>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</si>
  <si>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</si>
  <si>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</si>
  <si>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</si>
  <si>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</si>
  <si>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</si>
  <si>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</si>
  <si>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</si>
  <si>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</si>
  <si>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</si>
  <si>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</si>
  <si>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</si>
  <si>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</si>
  <si>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</si>
  <si>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</si>
  <si>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</si>
  <si>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</si>
  <si>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</si>
  <si>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</si>
  <si>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</si>
  <si>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</si>
  <si>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</si>
  <si>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</si>
  <si>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</si>
  <si>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</si>
  <si>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</si>
  <si>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</si>
  <si>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</si>
  <si>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</si>
  <si>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</si>
  <si>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</si>
  <si>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</si>
  <si>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</si>
  <si>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</si>
  <si>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</si>
  <si>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</si>
  <si>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</si>
  <si>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</si>
  <si>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</si>
  <si>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</si>
  <si>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</si>
  <si>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</si>
  <si>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</si>
  <si>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</si>
  <si>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</si>
  <si>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</si>
  <si>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</si>
  <si>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</si>
  <si>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</si>
  <si>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</si>
  <si>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</si>
  <si>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</si>
  <si>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</si>
  <si>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</si>
  <si>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</si>
  <si>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</si>
  <si>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</si>
  <si>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</si>
  <si>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</si>
  <si>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</si>
  <si>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</si>
  <si>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</si>
  <si>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</si>
  <si>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</si>
  <si>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</si>
  <si>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</si>
  <si>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</si>
  <si>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</si>
  <si>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</si>
  <si>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</si>
  <si>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</si>
  <si>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</si>
  <si>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</si>
  <si>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</si>
  <si>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</si>
  <si>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</si>
  <si>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</si>
  <si>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</si>
  <si>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</si>
  <si>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</si>
  <si>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</si>
  <si>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</si>
  <si>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</si>
  <si>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</si>
  <si>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</si>
  <si>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</si>
  <si>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</si>
  <si>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</si>
  <si>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</si>
  <si>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</si>
  <si>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</si>
  <si>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</si>
  <si>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</si>
  <si>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</si>
  <si>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</si>
  <si>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</si>
  <si>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</si>
  <si>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</si>
  <si>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</si>
  <si>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</si>
  <si>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</si>
  <si>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</si>
  <si>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</si>
  <si>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</si>
  <si>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</si>
  <si>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</si>
  <si>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</si>
  <si>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</si>
  <si>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</si>
  <si>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</si>
  <si>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</si>
  <si>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</si>
  <si>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</si>
  <si>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</si>
  <si>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</si>
  <si>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</si>
  <si>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</si>
  <si>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</si>
  <si>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</si>
  <si>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</si>
  <si>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</si>
  <si>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</si>
  <si>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</si>
  <si>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</si>
  <si>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</si>
  <si>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</si>
  <si>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</si>
  <si>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</si>
  <si>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</si>
  <si>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</si>
  <si>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</si>
  <si>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</si>
  <si>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</si>
  <si>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</si>
  <si>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</si>
  <si>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</si>
  <si>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</si>
  <si>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</si>
  <si>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</si>
  <si>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</si>
  <si>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</si>
  <si>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</si>
  <si>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</si>
  <si>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</si>
  <si>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</si>
  <si>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</si>
  <si>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</si>
  <si>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</si>
  <si>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</si>
  <si>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</si>
  <si>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</si>
  <si>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</si>
  <si>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</si>
  <si>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</si>
  <si>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</si>
  <si>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</si>
  <si>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</si>
  <si>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</si>
  <si>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</si>
  <si>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</si>
  <si>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</si>
  <si>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</si>
  <si>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</si>
  <si>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</si>
  <si>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</si>
  <si>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</si>
  <si>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</si>
  <si>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</si>
  <si>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</si>
  <si>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</si>
  <si>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</si>
  <si>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</si>
  <si>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</si>
  <si>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</si>
  <si>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</si>
  <si>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</si>
  <si>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</si>
  <si>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</si>
  <si>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</si>
  <si>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</si>
  <si>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</si>
  <si>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</si>
  <si>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</si>
  <si>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</si>
  <si>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</si>
  <si>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</si>
  <si>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</si>
  <si>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</si>
  <si>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</si>
  <si>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</si>
  <si>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</si>
  <si>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</si>
  <si>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</si>
  <si>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</si>
  <si>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</si>
  <si>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</si>
  <si>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</si>
  <si>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</si>
  <si>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</si>
  <si>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</si>
  <si>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</si>
  <si>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</si>
  <si>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</si>
  <si>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</si>
  <si>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</si>
  <si>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</si>
  <si>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</si>
  <si>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</si>
  <si>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</si>
  <si>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</si>
  <si>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</si>
  <si>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</si>
  <si>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</si>
  <si>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</si>
  <si>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</si>
  <si>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</si>
  <si>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</si>
  <si>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</si>
  <si>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</si>
  <si>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</si>
  <si>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</si>
  <si>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</si>
  <si>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</si>
  <si>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</si>
  <si>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</si>
  <si>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</si>
  <si>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</si>
  <si>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</si>
  <si>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</si>
  <si>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</si>
  <si>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</si>
  <si>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</si>
  <si>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</si>
  <si>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</si>
  <si>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</si>
  <si>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</si>
  <si>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</si>
  <si>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</si>
  <si>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</si>
  <si>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</si>
  <si>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</si>
  <si>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</si>
  <si>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</si>
  <si>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</si>
  <si>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</si>
  <si>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</si>
  <si>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</si>
  <si>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</si>
  <si>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</si>
  <si>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</si>
  <si>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</si>
  <si>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</si>
  <si>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</si>
  <si>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</si>
  <si>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</si>
  <si>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</si>
  <si>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</si>
  <si>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</si>
  <si>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</si>
  <si>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</si>
  <si>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</si>
  <si>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</si>
  <si>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</si>
  <si>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</si>
  <si>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</si>
  <si>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</si>
  <si>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</si>
  <si>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</si>
  <si>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</si>
  <si>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</si>
  <si>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</si>
  <si>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</si>
  <si>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</si>
  <si>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</si>
  <si>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</si>
  <si>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</si>
  <si>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</si>
  <si>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</si>
  <si>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</si>
  <si>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</si>
  <si>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</si>
  <si>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</si>
  <si>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</si>
  <si>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</si>
  <si>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</si>
  <si>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</si>
  <si>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</si>
  <si>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</si>
  <si>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</si>
  <si>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</si>
  <si>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</si>
  <si>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</si>
  <si>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</si>
  <si>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</si>
  <si>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</si>
  <si>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</si>
  <si>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</si>
  <si>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</si>
  <si>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</si>
  <si>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</si>
  <si>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</si>
  <si>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</si>
  <si>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</si>
  <si>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</si>
  <si>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</si>
  <si>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</si>
  <si>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</si>
  <si>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</si>
  <si>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</si>
  <si>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</si>
  <si>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</si>
  <si>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</si>
  <si>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</si>
  <si>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</si>
  <si>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</si>
  <si>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</si>
  <si>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</si>
  <si>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</si>
  <si>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</si>
  <si>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</si>
  <si>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</si>
  <si>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</si>
  <si>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</si>
  <si>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</si>
  <si>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</si>
  <si>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</si>
  <si>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</si>
  <si>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</si>
  <si>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</si>
  <si>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</si>
  <si>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</si>
  <si>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</si>
  <si>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</si>
  <si>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</si>
  <si>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</si>
  <si>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</si>
  <si>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</si>
  <si>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</si>
  <si>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</si>
  <si>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</si>
  <si>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</si>
  <si>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</si>
  <si>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</si>
  <si>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</si>
  <si>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</si>
  <si>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</si>
  <si>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</si>
  <si>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</si>
  <si>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</si>
  <si>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</si>
  <si>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</si>
  <si>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</si>
  <si>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</si>
  <si>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</si>
  <si>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</si>
  <si>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</si>
  <si>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</si>
  <si>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</si>
  <si>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</si>
  <si>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</si>
  <si>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</si>
  <si>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</si>
  <si>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</si>
  <si>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</si>
  <si>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</si>
  <si>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</si>
  <si>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</si>
  <si>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</si>
  <si>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</si>
  <si>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</si>
  <si>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</si>
  <si>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</si>
  <si>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</si>
  <si>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</si>
  <si>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</si>
  <si>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</si>
  <si>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</si>
  <si>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</si>
  <si>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</si>
  <si>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</si>
  <si>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</si>
  <si>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</si>
  <si>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</si>
  <si>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</si>
  <si>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</si>
  <si>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</si>
  <si>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</si>
  <si>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</si>
  <si>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</si>
  <si>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</si>
  <si>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</si>
  <si>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</si>
  <si>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</si>
  <si>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</si>
  <si>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</si>
  <si>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</si>
  <si>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</si>
  <si>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</si>
  <si>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</si>
  <si>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</si>
  <si>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</si>
  <si>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</si>
  <si>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</si>
  <si>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</si>
  <si>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</si>
  <si>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</si>
  <si>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</si>
  <si>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</si>
  <si>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</si>
  <si>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</si>
  <si>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</si>
  <si>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</si>
  <si>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</si>
  <si>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</si>
  <si>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</si>
  <si>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</si>
  <si>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</si>
  <si>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</si>
  <si>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</si>
  <si>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</si>
  <si>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</si>
  <si>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</si>
  <si>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</si>
  <si>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</si>
  <si>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</si>
  <si>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</si>
  <si>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</si>
  <si>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</si>
  <si>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</si>
  <si>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</si>
  <si>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</si>
  <si>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</si>
  <si>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</si>
  <si>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</si>
  <si>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</si>
  <si>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</si>
  <si>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</si>
  <si>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</si>
  <si>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</si>
  <si>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</si>
  <si>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</si>
  <si>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</si>
  <si>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</si>
  <si>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</si>
  <si>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</si>
  <si>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</si>
  <si>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</si>
  <si>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</si>
  <si>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</si>
  <si>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</si>
  <si>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</si>
  <si>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</si>
  <si>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</si>
  <si>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</si>
  <si>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</si>
  <si>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</si>
  <si>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</si>
  <si>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</si>
  <si>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</si>
  <si>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</si>
  <si>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</si>
  <si>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</si>
  <si>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</si>
  <si>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</si>
  <si>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</si>
  <si>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</si>
  <si>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</si>
  <si>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</si>
  <si>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</si>
  <si>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</si>
  <si>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</si>
  <si>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</si>
  <si>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</si>
  <si>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</si>
  <si>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</si>
  <si>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</si>
  <si>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</si>
  <si>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</si>
  <si>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</si>
  <si>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</si>
  <si>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</si>
  <si>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</si>
  <si>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</si>
  <si>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</si>
  <si>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</si>
  <si>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</si>
  <si>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</si>
  <si>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</si>
  <si>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</si>
  <si>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</si>
  <si>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</si>
  <si>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</si>
  <si>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</si>
  <si>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</si>
  <si>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</si>
  <si>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</si>
  <si>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</si>
  <si>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</si>
  <si>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</si>
  <si>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</si>
  <si>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</si>
  <si>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</si>
  <si>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</si>
  <si>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</si>
  <si>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</si>
  <si>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</si>
  <si>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</si>
  <si>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</si>
  <si>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</si>
  <si>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</si>
  <si>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</si>
  <si>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</si>
  <si>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</si>
  <si>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</si>
  <si>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</si>
  <si>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</si>
  <si>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</si>
  <si>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</si>
  <si>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</si>
  <si>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</si>
  <si>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</si>
  <si>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</si>
  <si>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</si>
  <si>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</si>
  <si>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</si>
  <si>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</si>
  <si>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</si>
  <si>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</si>
  <si>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</si>
  <si>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</si>
  <si>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</si>
  <si>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</si>
  <si>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</si>
  <si>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</si>
  <si>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</si>
  <si>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</si>
  <si>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</si>
  <si>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</si>
  <si>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</si>
  <si>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</si>
  <si>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</si>
  <si>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</si>
  <si>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</si>
  <si>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</si>
  <si>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</si>
  <si>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</si>
  <si>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</si>
  <si>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</si>
  <si>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</si>
  <si>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</si>
  <si>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</si>
  <si>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</si>
  <si>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</si>
  <si>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</si>
  <si>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</si>
  <si>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</si>
  <si>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</si>
  <si>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</si>
  <si>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</si>
  <si>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</si>
  <si>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</si>
  <si>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</si>
  <si>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</si>
  <si>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</si>
  <si>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</si>
  <si>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</si>
  <si>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</si>
  <si>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</si>
  <si>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</si>
  <si>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</si>
  <si>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</si>
  <si>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</si>
  <si>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</si>
  <si>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</si>
  <si>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</si>
  <si>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</si>
  <si>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</si>
  <si>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</si>
  <si>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</si>
  <si>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</si>
  <si>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</si>
  <si>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</si>
  <si>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</si>
  <si>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</si>
  <si>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</si>
  <si>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</si>
  <si>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</si>
  <si>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</si>
  <si>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</si>
  <si>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</si>
  <si>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</si>
  <si>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</si>
  <si>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</si>
  <si>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</si>
  <si>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</si>
  <si>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</si>
  <si>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</si>
  <si>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</si>
  <si>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</si>
  <si>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</si>
  <si>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</si>
  <si>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</si>
  <si>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</si>
  <si>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</si>
  <si>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</si>
  <si>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</si>
  <si>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</si>
  <si>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</si>
  <si>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</si>
  <si>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</si>
  <si>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</si>
  <si>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</si>
  <si>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</si>
  <si>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</si>
  <si>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</si>
  <si>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</si>
  <si>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</si>
  <si>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</si>
  <si>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</si>
  <si>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</si>
  <si>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</si>
  <si>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</si>
  <si>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</si>
  <si>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</si>
  <si>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</si>
  <si>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</si>
  <si>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</si>
  <si>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</si>
  <si>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</si>
  <si>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</si>
  <si>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</si>
  <si>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</si>
  <si>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</si>
  <si>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</si>
  <si>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</si>
  <si>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</si>
  <si>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</si>
  <si>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</si>
  <si>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</si>
  <si>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</si>
  <si>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</si>
  <si>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</si>
  <si>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</si>
  <si>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</si>
  <si>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</si>
  <si>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</si>
  <si>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</si>
  <si>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</si>
  <si>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</si>
  <si>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</si>
  <si>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</si>
  <si>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</si>
  <si>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</si>
  <si>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</si>
  <si>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</si>
  <si>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</si>
  <si>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</si>
  <si>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</si>
  <si>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</si>
  <si>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</si>
  <si>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</si>
  <si>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</si>
  <si>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</si>
  <si>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</si>
  <si>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</si>
  <si>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</si>
  <si>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</si>
  <si>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</si>
  <si>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</si>
  <si>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</si>
  <si>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</si>
  <si>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</si>
  <si>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</si>
  <si>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</si>
  <si>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</si>
  <si>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</si>
  <si>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</si>
  <si>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</si>
  <si>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</si>
  <si>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</si>
  <si>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</si>
  <si>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</si>
  <si>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</si>
  <si>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</si>
  <si>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</si>
  <si>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</si>
  <si>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</si>
  <si>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</si>
  <si>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</si>
  <si>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</si>
  <si>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</si>
  <si>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</si>
  <si>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</si>
  <si>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</si>
  <si>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</si>
  <si>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</si>
  <si>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</si>
  <si>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</si>
  <si>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</si>
  <si>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</si>
  <si>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</si>
  <si>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</si>
  <si>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</si>
  <si>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</si>
  <si>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</si>
  <si>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</si>
  <si>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</si>
  <si>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</si>
  <si>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</si>
  <si>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</si>
  <si>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</si>
  <si>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</si>
  <si>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</si>
  <si>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</si>
  <si>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</si>
  <si>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</si>
  <si>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</si>
  <si>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</si>
  <si>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</si>
  <si>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</si>
  <si>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</si>
  <si>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</si>
  <si>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</si>
  <si>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</si>
  <si>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</si>
  <si>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</si>
  <si>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</si>
  <si>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</si>
  <si>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</si>
  <si>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</si>
  <si>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</si>
  <si>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</si>
  <si>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</si>
  <si>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</si>
  <si>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</si>
  <si>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</si>
  <si>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</si>
  <si>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</si>
  <si>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</si>
  <si>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</si>
  <si>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</si>
  <si>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</si>
  <si>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</si>
  <si>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</si>
  <si>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</si>
  <si>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</si>
  <si>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</si>
  <si>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</si>
  <si>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</si>
  <si>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</si>
  <si>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</si>
  <si>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</si>
  <si>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</si>
  <si>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</si>
  <si>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</si>
  <si>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</si>
  <si>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</si>
  <si>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</si>
  <si>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</si>
  <si>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</si>
  <si>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</si>
  <si>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</si>
  <si>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</si>
  <si>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</si>
  <si>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</si>
  <si>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</si>
  <si>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</si>
  <si>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</si>
  <si>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</si>
  <si>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</si>
  <si>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</si>
  <si>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</si>
  <si>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</si>
  <si>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</si>
  <si>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</si>
  <si>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</si>
  <si>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</si>
  <si>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</si>
  <si>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</si>
  <si>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</si>
  <si>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</si>
  <si>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</si>
  <si>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</si>
  <si>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</si>
  <si>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</si>
  <si>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</si>
  <si>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</si>
  <si>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</si>
  <si>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</si>
  <si>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</si>
  <si>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</si>
  <si>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</si>
  <si>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</si>
  <si>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</si>
  <si>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</si>
  <si>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</si>
  <si>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</si>
  <si>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</si>
  <si>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</si>
  <si>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</si>
  <si>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</si>
  <si>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</si>
  <si>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</si>
  <si>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</si>
  <si>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</si>
  <si>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</si>
  <si>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</si>
  <si>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</si>
  <si>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</si>
  <si>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</si>
  <si>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</si>
  <si>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</si>
  <si>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</si>
  <si>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</si>
  <si>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</si>
  <si>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</si>
  <si>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</si>
  <si>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</si>
  <si>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</si>
  <si>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</si>
  <si>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</si>
  <si>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</si>
  <si>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</si>
  <si>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</si>
  <si>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</si>
  <si>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</si>
  <si>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</si>
  <si>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</si>
  <si>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</si>
  <si>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</si>
  <si>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</si>
  <si>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</si>
  <si>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</si>
  <si>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</si>
  <si>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</si>
  <si>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</si>
  <si>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</si>
  <si>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</si>
  <si>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</si>
  <si>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</si>
  <si>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</si>
  <si>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</si>
  <si>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</si>
  <si>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</si>
  <si>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</si>
  <si>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</si>
  <si>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</si>
  <si>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</si>
  <si>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</si>
  <si>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</si>
  <si>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</si>
  <si>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</si>
  <si>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</si>
  <si>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</si>
  <si>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</si>
  <si>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</si>
  <si>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</si>
  <si>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</si>
  <si>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</si>
  <si>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</si>
  <si>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</si>
  <si>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</si>
  <si>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</si>
  <si>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</si>
  <si>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</si>
  <si>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</si>
  <si>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</si>
  <si>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</si>
  <si>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</si>
  <si>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</si>
  <si>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</si>
  <si>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</si>
  <si>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</si>
  <si>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</si>
  <si>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</si>
  <si>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</si>
  <si>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</si>
  <si>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</si>
  <si>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</si>
  <si>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</si>
  <si>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</si>
  <si>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</si>
  <si>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</si>
  <si>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</si>
  <si>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</si>
  <si>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</si>
  <si>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</si>
  <si>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</si>
  <si>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</si>
  <si>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</si>
  <si>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</si>
  <si>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</si>
  <si>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</si>
  <si>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</si>
  <si>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</si>
  <si>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</si>
  <si>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</si>
  <si>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</si>
  <si>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</si>
  <si>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</si>
  <si>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</si>
  <si>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</si>
  <si>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</si>
  <si>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</si>
  <si>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</si>
  <si>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</si>
  <si>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</si>
  <si>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</si>
  <si>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</si>
  <si>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</si>
  <si>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</si>
  <si>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</si>
  <si>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</si>
  <si>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</si>
  <si>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</si>
  <si>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</si>
  <si>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</si>
  <si>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</si>
  <si>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</si>
  <si>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</si>
  <si>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</si>
  <si>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</si>
  <si>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</si>
  <si>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</si>
  <si>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</si>
  <si>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</si>
  <si>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</si>
  <si>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</si>
  <si>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</si>
  <si>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</si>
  <si>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</si>
  <si>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</si>
  <si>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</si>
  <si>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</si>
  <si>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</si>
  <si>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</si>
  <si>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</si>
  <si>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</si>
  <si>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</si>
  <si>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</si>
  <si>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</si>
  <si>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</si>
  <si>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</si>
  <si>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</si>
  <si>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</si>
  <si>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</si>
  <si>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</si>
  <si>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</si>
  <si>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</si>
  <si>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</si>
  <si>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</si>
  <si>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</si>
  <si>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</si>
  <si>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</si>
  <si>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</si>
  <si>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</si>
  <si>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</si>
  <si>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</si>
  <si>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</si>
  <si>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</si>
  <si>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</si>
  <si>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</si>
  <si>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</si>
  <si>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</si>
  <si>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</si>
  <si>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</si>
  <si>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</si>
  <si>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</si>
  <si>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</si>
  <si>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</si>
  <si>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</si>
  <si>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</si>
  <si>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</si>
  <si>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</si>
  <si>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</si>
  <si>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</si>
  <si>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</si>
  <si>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</si>
  <si>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</si>
  <si>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</si>
  <si>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</si>
  <si>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</si>
  <si>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</si>
  <si>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</si>
  <si>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</si>
  <si>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</si>
  <si>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</si>
  <si>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</si>
  <si>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</si>
  <si>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</si>
  <si>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</si>
  <si>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</si>
  <si>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</si>
  <si>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</si>
  <si>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</si>
  <si>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</si>
  <si>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</si>
  <si>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</si>
  <si>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</si>
  <si>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</si>
  <si>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</si>
  <si>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</si>
  <si>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</si>
  <si>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</si>
  <si>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</si>
  <si>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</si>
  <si>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</si>
  <si>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</si>
  <si>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</si>
  <si>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</si>
  <si>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</si>
  <si>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</si>
  <si>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</si>
  <si>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</si>
  <si>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</si>
  <si>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</si>
  <si>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</si>
  <si>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</si>
  <si>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</si>
  <si>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</si>
  <si>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</si>
  <si>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</si>
  <si>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</si>
  <si>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</si>
  <si>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</si>
  <si>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</si>
  <si>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</si>
  <si>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</si>
  <si>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</si>
  <si>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</si>
  <si>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</si>
  <si>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</si>
  <si>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</si>
  <si>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</si>
  <si>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</si>
  <si>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</si>
  <si>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</si>
  <si>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</si>
  <si>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</si>
  <si>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</si>
  <si>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</si>
  <si>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</si>
  <si>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</si>
  <si>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</si>
  <si>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</si>
  <si>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</si>
  <si>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</si>
  <si>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</si>
  <si>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</si>
  <si>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</si>
  <si>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</si>
  <si>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</si>
  <si>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</si>
  <si>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</si>
  <si>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</si>
  <si>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</si>
  <si>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</si>
  <si>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</si>
  <si>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</si>
  <si>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</si>
  <si>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</si>
  <si>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</si>
  <si>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</si>
  <si>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</si>
  <si>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</si>
  <si>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</si>
  <si>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</si>
  <si>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</si>
  <si>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</si>
  <si>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</si>
  <si>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</si>
  <si>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</si>
  <si>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</si>
  <si>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</si>
  <si>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</si>
  <si>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</si>
  <si>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</si>
  <si>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</si>
  <si>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</si>
  <si>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</si>
  <si>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</si>
  <si>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</si>
  <si>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</si>
  <si>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</si>
  <si>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</si>
  <si>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</si>
  <si>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</si>
  <si>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</si>
  <si>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</si>
  <si>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</si>
  <si>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</si>
  <si>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</si>
  <si>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</si>
  <si>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</si>
  <si>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</si>
  <si>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</si>
  <si>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</si>
  <si>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</si>
  <si>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</si>
  <si>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</si>
  <si>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</si>
  <si>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</si>
  <si>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</si>
  <si>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</si>
  <si>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</si>
  <si>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</si>
  <si>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</si>
  <si>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</si>
  <si>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</si>
  <si>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</si>
  <si>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</si>
  <si>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</si>
  <si>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</si>
  <si>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</si>
  <si>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</si>
  <si>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</si>
  <si>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</si>
  <si>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</si>
  <si>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</si>
  <si>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</si>
  <si>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</si>
  <si>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</si>
  <si>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</si>
  <si>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</si>
  <si>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</si>
  <si>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</si>
  <si>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</si>
  <si>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</si>
  <si>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</si>
  <si>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</si>
  <si>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</si>
  <si>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</si>
  <si>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</si>
  <si>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</si>
  <si>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</si>
  <si>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</si>
  <si>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</si>
  <si>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</si>
  <si>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</si>
  <si>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</si>
  <si>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</si>
  <si>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</si>
  <si>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</si>
  <si>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</si>
  <si>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</si>
  <si>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</si>
  <si>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</si>
  <si>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</si>
  <si>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</si>
  <si>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</si>
  <si>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</si>
  <si>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</si>
  <si>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</si>
  <si>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</si>
  <si>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</si>
  <si>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</si>
  <si>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</si>
  <si>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</si>
  <si>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</si>
  <si>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</si>
  <si>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</si>
  <si>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</si>
  <si>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</si>
  <si>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</si>
  <si>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</si>
  <si>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</si>
  <si>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</si>
  <si>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</si>
  <si>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</si>
  <si>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</si>
  <si>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</si>
  <si>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</si>
  <si>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</si>
  <si>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</si>
  <si>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</si>
  <si>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</si>
  <si>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</si>
  <si>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</si>
  <si>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</si>
  <si>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</si>
  <si>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</si>
  <si>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</si>
  <si>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</si>
  <si>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</si>
  <si>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</si>
  <si>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</si>
  <si>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</si>
  <si>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</si>
  <si>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</si>
  <si>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</si>
  <si>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</si>
  <si>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</si>
  <si>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</si>
  <si>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</si>
  <si>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</si>
  <si>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</si>
  <si>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</si>
  <si>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</si>
  <si>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</si>
  <si>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</si>
  <si>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</si>
  <si>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</si>
  <si>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</si>
  <si>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</si>
  <si>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</si>
  <si>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</si>
  <si>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</si>
  <si>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</si>
  <si>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</si>
  <si>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</si>
  <si>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</si>
  <si>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</si>
  <si>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</si>
  <si>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</si>
  <si>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</si>
  <si>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</si>
  <si>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</si>
  <si>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</si>
  <si>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</si>
  <si>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</si>
  <si>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</si>
  <si>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</si>
  <si>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</si>
  <si>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</si>
  <si>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</si>
  <si>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</si>
  <si>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</si>
  <si>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</si>
  <si>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</si>
  <si>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</si>
  <si>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</si>
  <si>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</si>
  <si>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</si>
  <si>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</si>
  <si>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</si>
  <si>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</si>
  <si>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</si>
  <si>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</si>
  <si>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</si>
  <si>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</si>
  <si>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</si>
  <si>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</si>
  <si>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</si>
  <si>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</si>
  <si>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</si>
  <si>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</si>
  <si>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</si>
  <si>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</si>
  <si>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</si>
  <si>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</si>
  <si>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</si>
  <si>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</si>
  <si>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</si>
  <si>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</si>
  <si>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</si>
  <si>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</si>
  <si>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</si>
  <si>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</si>
  <si>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</si>
  <si>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</si>
  <si>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</si>
  <si>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</si>
  <si>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</si>
  <si>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</si>
  <si>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</si>
  <si>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</si>
  <si>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</si>
  <si>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</si>
  <si>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</si>
  <si>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</si>
  <si>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</si>
  <si>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</si>
  <si>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</si>
  <si>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</si>
  <si>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</si>
  <si>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</si>
  <si>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</si>
  <si>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</si>
  <si>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</si>
  <si>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</si>
  <si>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</si>
  <si>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</si>
  <si>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</si>
  <si>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</si>
  <si>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</si>
  <si>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</si>
  <si>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</si>
  <si>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</si>
  <si>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</si>
  <si>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</si>
  <si>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</si>
  <si>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</si>
  <si>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</si>
  <si>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</si>
  <si>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</si>
  <si>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</si>
  <si>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</si>
  <si>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</si>
  <si>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</si>
  <si>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</si>
  <si>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</si>
  <si>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</si>
  <si>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</si>
  <si>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</si>
  <si>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</si>
  <si>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</si>
  <si>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</si>
  <si>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</si>
  <si>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</si>
  <si>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</si>
  <si>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</si>
  <si>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</si>
  <si>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</si>
  <si>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</si>
  <si>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</si>
  <si>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</si>
  <si>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</si>
  <si>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</si>
  <si>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</si>
  <si>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</si>
  <si>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</si>
  <si>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</si>
  <si>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</si>
  <si>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</si>
  <si>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</si>
  <si>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</si>
  <si>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</si>
  <si>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</si>
  <si>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</si>
  <si>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</si>
  <si>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</si>
  <si>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</si>
  <si>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</si>
  <si>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</si>
  <si>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</si>
  <si>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</si>
  <si>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</si>
  <si>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</si>
  <si>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</si>
  <si>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</si>
  <si>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</si>
  <si>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</si>
  <si>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</si>
  <si>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</si>
  <si>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</si>
  <si>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</si>
  <si>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</si>
  <si>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</si>
  <si>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</si>
  <si>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</si>
  <si>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</si>
  <si>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</si>
  <si>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</si>
  <si>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</si>
  <si>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</si>
  <si>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</si>
  <si>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</si>
  <si>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</si>
  <si>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</si>
  <si>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</si>
  <si>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</si>
  <si>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</si>
  <si>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</si>
  <si>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</si>
  <si>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</si>
  <si>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</si>
  <si>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</si>
  <si>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</si>
  <si>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</si>
  <si>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</si>
  <si>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</si>
  <si>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</si>
  <si>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</si>
  <si>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</si>
  <si>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</si>
  <si>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</si>
  <si>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</si>
  <si>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</si>
  <si>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</si>
  <si>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</si>
  <si>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</si>
  <si>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</si>
  <si>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</si>
  <si>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</si>
  <si>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</si>
  <si>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</si>
  <si>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</si>
  <si>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</si>
  <si>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</si>
  <si>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</si>
  <si>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</si>
  <si>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</si>
  <si>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</si>
  <si>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</si>
  <si>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</si>
  <si>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</si>
  <si>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</si>
  <si>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</si>
  <si>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</si>
  <si>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</si>
  <si>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</si>
  <si>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</si>
  <si>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</si>
  <si>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</si>
  <si>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</si>
  <si>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</si>
  <si>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</si>
  <si>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</si>
  <si>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</si>
  <si>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</si>
  <si>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</si>
  <si>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</si>
  <si>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</si>
  <si>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</si>
  <si>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</si>
  <si>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</si>
  <si>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</si>
  <si>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</si>
  <si>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</si>
  <si>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</si>
  <si>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</si>
  <si>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</si>
  <si>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</si>
  <si>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</si>
  <si>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</si>
  <si>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</si>
  <si>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</si>
  <si>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</si>
  <si>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</si>
  <si>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</si>
  <si>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</si>
  <si>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</si>
  <si>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</si>
  <si>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</si>
  <si>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</si>
  <si>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</si>
  <si>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</si>
  <si>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</si>
  <si>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</si>
  <si>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</si>
  <si>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</si>
  <si>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</si>
  <si>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</si>
  <si>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</si>
  <si>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</si>
  <si>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</si>
  <si>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</si>
  <si>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</si>
  <si>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</si>
  <si>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</si>
  <si>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</si>
  <si>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</si>
  <si>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</si>
  <si>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</si>
  <si>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</si>
  <si>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</si>
  <si>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</si>
  <si>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</si>
  <si>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</si>
  <si>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</si>
  <si>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</si>
  <si>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</si>
  <si>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</si>
  <si>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</si>
  <si>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</si>
  <si>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</si>
  <si>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</si>
  <si>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</si>
  <si>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</si>
  <si>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</si>
  <si>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</si>
  <si>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</si>
  <si>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</si>
  <si>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</si>
  <si>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</si>
  <si>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</si>
  <si>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</si>
  <si>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</si>
  <si>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</si>
  <si>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</si>
  <si>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</si>
  <si>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</si>
  <si>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</si>
  <si>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</si>
  <si>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</si>
  <si>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</si>
  <si>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</si>
  <si>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</si>
  <si>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</si>
  <si>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</si>
  <si>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</si>
  <si>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</si>
  <si>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</si>
  <si>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</si>
  <si>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</si>
  <si>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</si>
  <si>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</si>
  <si>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</si>
  <si>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</si>
  <si>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</si>
  <si>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</si>
  <si>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</si>
  <si>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</si>
  <si>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</si>
  <si>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</si>
  <si>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</si>
  <si>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</si>
  <si>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</si>
  <si>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</si>
  <si>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</si>
  <si>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</si>
  <si>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</si>
  <si>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</si>
  <si>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</si>
  <si>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</si>
  <si>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</si>
  <si>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</si>
  <si>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</si>
  <si>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</si>
  <si>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</si>
  <si>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</si>
  <si>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</si>
  <si>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</si>
  <si>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</si>
  <si>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</si>
  <si>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</si>
  <si>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</si>
  <si>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</si>
  <si>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</si>
  <si>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</si>
  <si>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</si>
  <si>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</si>
  <si>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</si>
  <si>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</si>
  <si>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</si>
  <si>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</si>
  <si>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</si>
  <si>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</si>
  <si>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</si>
  <si>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</si>
  <si>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</si>
  <si>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</si>
  <si>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</si>
  <si>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</si>
  <si>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</si>
  <si>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</si>
  <si>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</si>
  <si>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</si>
  <si>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</si>
  <si>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</si>
  <si>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</si>
  <si>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</si>
  <si>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</si>
  <si>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</si>
  <si>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</si>
  <si>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</si>
  <si>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</si>
  <si>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</si>
  <si>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</si>
  <si>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</si>
  <si>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</si>
  <si>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</si>
  <si>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</si>
  <si>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</si>
  <si>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</si>
  <si>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</si>
  <si>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</si>
  <si>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</si>
  <si>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</si>
  <si>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</si>
  <si>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</si>
  <si>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</si>
  <si>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</si>
  <si>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</si>
  <si>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</si>
  <si>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</si>
  <si>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</si>
  <si>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</si>
  <si>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</si>
  <si>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</si>
  <si>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</si>
  <si>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</si>
  <si>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</si>
  <si>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</si>
  <si>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</si>
  <si>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</si>
  <si>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</si>
  <si>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</si>
  <si>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</si>
  <si>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</si>
  <si>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</si>
  <si>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</si>
  <si>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</si>
  <si>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</si>
  <si>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</si>
  <si>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</si>
  <si>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</si>
  <si>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</si>
  <si>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</si>
  <si>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</si>
  <si>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</si>
  <si>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</si>
  <si>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</si>
  <si>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</si>
  <si>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</si>
  <si>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</si>
  <si>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</si>
  <si>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</si>
  <si>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</si>
  <si>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</si>
  <si>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</si>
  <si>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</si>
  <si>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</si>
  <si>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</si>
  <si>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</si>
  <si>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</si>
  <si>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</si>
  <si>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</si>
  <si>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</si>
  <si>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</si>
  <si>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</si>
  <si>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</si>
  <si>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</si>
  <si>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</si>
  <si>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</si>
  <si>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</si>
  <si>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</si>
  <si>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</si>
  <si>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</si>
  <si>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</si>
  <si>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</si>
  <si>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</si>
  <si>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</si>
  <si>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</si>
  <si>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</si>
  <si>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</si>
  <si>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</si>
  <si>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</si>
  <si>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</si>
  <si>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</si>
  <si>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</si>
  <si>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</si>
  <si>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</si>
  <si>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</si>
  <si>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</si>
  <si>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</si>
  <si>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</si>
  <si>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</si>
  <si>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</si>
  <si>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</si>
  <si>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</si>
  <si>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</si>
  <si>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</si>
  <si>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</si>
  <si>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</si>
  <si>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</si>
  <si>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</si>
  <si>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</si>
  <si>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</si>
  <si>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</si>
  <si>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</si>
  <si>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</si>
  <si>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</si>
  <si>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</si>
  <si>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</si>
  <si>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</si>
  <si>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</si>
  <si>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</si>
  <si>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</si>
  <si>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</si>
  <si>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</si>
  <si>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</si>
  <si>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</si>
  <si>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</si>
  <si>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</si>
  <si>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</si>
  <si>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</si>
  <si>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</si>
  <si>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</si>
  <si>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</si>
  <si>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</si>
  <si>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</si>
  <si>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</si>
  <si>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</si>
  <si>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</si>
  <si>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</si>
  <si>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</si>
  <si>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</si>
  <si>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</si>
  <si>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</si>
  <si>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</si>
  <si>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</si>
  <si>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</si>
  <si>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</si>
  <si>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</si>
  <si>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</si>
  <si>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</si>
  <si>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</si>
  <si>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</si>
  <si>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</si>
  <si>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</si>
  <si>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</si>
  <si>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</si>
  <si>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</si>
  <si>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</si>
  <si>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</si>
  <si>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</si>
  <si>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</si>
  <si>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</si>
  <si>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</si>
  <si>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</si>
  <si>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</si>
  <si>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</si>
  <si>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</si>
  <si>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</si>
  <si>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</si>
  <si>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</si>
  <si>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</si>
  <si>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</si>
  <si>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</si>
  <si>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</si>
  <si>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</si>
  <si>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</si>
  <si>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</si>
  <si>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</si>
  <si>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</si>
  <si>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</si>
  <si>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</si>
  <si>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</si>
  <si>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</si>
  <si>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</si>
  <si>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</si>
  <si>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</si>
  <si>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</si>
  <si>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</si>
  <si>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</si>
  <si>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</si>
  <si>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</si>
  <si>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</si>
  <si>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</si>
  <si>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</si>
  <si>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</si>
  <si>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</si>
  <si>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</si>
  <si>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</si>
  <si>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</si>
  <si>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</si>
  <si>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</si>
  <si>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</si>
  <si>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</si>
  <si>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</si>
  <si>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</si>
  <si>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</si>
  <si>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</si>
  <si>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</si>
  <si>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</si>
  <si>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</si>
  <si>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</si>
  <si>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</si>
  <si>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</si>
  <si>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</si>
  <si>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</si>
  <si>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</si>
  <si>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</si>
  <si>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</si>
  <si>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</si>
  <si>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</si>
  <si>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</si>
  <si>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</si>
  <si>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</si>
  <si>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</si>
  <si>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</si>
  <si>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</si>
  <si>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</si>
  <si>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</si>
  <si>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</si>
  <si>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</si>
  <si>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</si>
  <si>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</si>
  <si>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</si>
  <si>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</si>
  <si>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</si>
  <si>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</si>
  <si>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</si>
  <si>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</si>
  <si>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</si>
  <si>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</si>
  <si>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</si>
  <si>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</si>
  <si>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</si>
  <si>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</si>
  <si>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</si>
  <si>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</si>
  <si>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</si>
  <si>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</si>
  <si>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</si>
  <si>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</si>
  <si>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</si>
  <si>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</si>
  <si>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</si>
  <si>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</si>
  <si>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</si>
  <si>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</si>
  <si>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</si>
  <si>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</si>
  <si>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</si>
  <si>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</si>
  <si>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</si>
  <si>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</si>
  <si>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</si>
  <si>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</si>
  <si>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</si>
  <si>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</si>
  <si>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</si>
  <si>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</si>
  <si>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</si>
  <si>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</si>
  <si>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</si>
  <si>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</si>
  <si>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</si>
  <si>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</si>
  <si>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</si>
  <si>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</si>
  <si>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</si>
  <si>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</si>
  <si>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</si>
  <si>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</si>
  <si>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</si>
  <si>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</si>
  <si>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</si>
  <si>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</si>
  <si>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</si>
  <si>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</si>
  <si>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</si>
  <si>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</si>
  <si>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</si>
  <si>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</si>
  <si>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</si>
  <si>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</si>
  <si>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</si>
  <si>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</si>
  <si>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</si>
  <si>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</si>
  <si>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</si>
  <si>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</si>
  <si>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</si>
  <si>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</si>
  <si>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</si>
  <si>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</si>
  <si>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</si>
  <si>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</si>
  <si>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</si>
  <si>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</si>
  <si>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</si>
  <si>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</si>
  <si>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</si>
  <si>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</si>
  <si>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</si>
  <si>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</si>
  <si>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</si>
  <si>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</si>
  <si>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</si>
  <si>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</si>
  <si>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</si>
  <si>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</si>
  <si>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</si>
  <si>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</si>
  <si>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</si>
  <si>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</si>
  <si>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</si>
  <si>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</si>
  <si>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</si>
  <si>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</si>
  <si>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</si>
  <si>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</si>
  <si>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</si>
  <si>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</si>
  <si>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</si>
  <si>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</si>
  <si>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</si>
  <si>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</si>
  <si>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</si>
  <si>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</si>
  <si>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</si>
  <si>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</si>
  <si>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</si>
  <si>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</si>
  <si>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</si>
  <si>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</si>
  <si>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</si>
  <si>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</si>
  <si>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</si>
  <si>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</si>
  <si>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</si>
  <si>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</si>
  <si>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</si>
  <si>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</si>
  <si>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</si>
  <si>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</si>
  <si>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</si>
  <si>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</si>
  <si>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</si>
  <si>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</si>
  <si>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</si>
  <si>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</si>
  <si>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</si>
  <si>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</si>
  <si>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</si>
  <si>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</si>
  <si>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</si>
  <si>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</si>
  <si>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</si>
  <si>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</si>
  <si>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</si>
  <si>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</si>
  <si>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</si>
  <si>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</si>
  <si>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</si>
  <si>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</si>
  <si>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</si>
  <si>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</si>
  <si>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</si>
  <si>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</si>
  <si>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</si>
  <si>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</si>
  <si>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</si>
  <si>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</si>
  <si>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</si>
  <si>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</si>
  <si>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</si>
  <si>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</si>
  <si>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</si>
  <si>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</si>
  <si>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</si>
  <si>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</si>
  <si>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</si>
  <si>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</si>
  <si>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</si>
  <si>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</si>
  <si>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</si>
  <si>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</si>
  <si>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</si>
  <si>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</si>
  <si>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</si>
  <si>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</si>
  <si>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</si>
  <si>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</si>
  <si>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</si>
  <si>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</si>
  <si>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</si>
  <si>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</si>
  <si>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</si>
  <si>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</si>
  <si>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</si>
  <si>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</si>
  <si>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</si>
  <si>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</si>
  <si>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</si>
  <si>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</si>
  <si>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</si>
  <si>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</si>
  <si>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</si>
  <si>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</si>
  <si>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</si>
  <si>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</si>
  <si>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</si>
  <si>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</si>
  <si>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</si>
  <si>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</si>
  <si>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</si>
  <si>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</si>
  <si>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</si>
  <si>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</si>
  <si>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</si>
  <si>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</si>
  <si>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</si>
  <si>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</si>
  <si>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</si>
  <si>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</si>
  <si>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</si>
  <si>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</si>
  <si>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</si>
  <si>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</si>
  <si>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</si>
  <si>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</si>
  <si>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</si>
  <si>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</si>
  <si>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</si>
  <si>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</si>
  <si>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</si>
  <si>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</si>
  <si>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</si>
  <si>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</si>
  <si>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</si>
  <si>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</si>
  <si>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</si>
  <si>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</si>
  <si>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</si>
  <si>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</si>
  <si>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</si>
  <si>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</si>
  <si>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</si>
  <si>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</si>
  <si>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</si>
  <si>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</si>
  <si>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</si>
  <si>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</si>
  <si>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</si>
  <si>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</si>
  <si>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</si>
  <si>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</si>
  <si>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</si>
  <si>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</si>
  <si>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</si>
  <si>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</si>
  <si>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</si>
  <si>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</si>
  <si>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</si>
  <si>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</si>
  <si>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</si>
  <si>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</si>
  <si>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</si>
  <si>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</si>
  <si>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</si>
  <si>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</si>
  <si>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</si>
  <si>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</si>
  <si>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</si>
  <si>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</si>
  <si>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</si>
  <si>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</si>
  <si>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</si>
  <si>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</si>
  <si>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</si>
  <si>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</si>
  <si>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</si>
  <si>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</si>
  <si>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</si>
  <si>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</si>
  <si>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</si>
  <si>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</si>
  <si>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</si>
  <si>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</si>
  <si>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</si>
  <si>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</si>
  <si>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</si>
  <si>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</si>
  <si>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</si>
  <si>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</si>
  <si>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</si>
  <si>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</si>
  <si>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</si>
  <si>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</si>
  <si>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</si>
  <si>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</si>
  <si>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</si>
  <si>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</si>
  <si>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</si>
  <si>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</si>
  <si>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</si>
  <si>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</si>
  <si>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</si>
  <si>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</si>
  <si>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</si>
  <si>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</si>
  <si>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</si>
  <si>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</si>
  <si>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</si>
  <si>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</si>
  <si>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</si>
  <si>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</si>
  <si>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</si>
  <si>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</si>
  <si>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</si>
  <si>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</si>
  <si>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</si>
  <si>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</si>
  <si>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</si>
  <si>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</si>
  <si>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</si>
  <si>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</si>
  <si>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</si>
  <si>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</si>
  <si>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</si>
  <si>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</si>
  <si>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</si>
  <si>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</si>
  <si>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</si>
  <si>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</si>
  <si>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</si>
  <si>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</si>
  <si>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</si>
  <si>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</si>
  <si>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</si>
  <si>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</si>
  <si>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</si>
  <si>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</si>
  <si>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</si>
  <si>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</si>
  <si>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</si>
  <si>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</si>
  <si>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</si>
  <si>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</si>
  <si>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</si>
  <si>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</si>
  <si>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</si>
  <si>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</si>
  <si>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</si>
  <si>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</si>
  <si>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</si>
  <si>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</si>
  <si>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</si>
  <si>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</si>
  <si>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</si>
  <si>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</si>
  <si>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</si>
  <si>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</si>
  <si>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</si>
  <si>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</si>
  <si>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</si>
  <si>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</si>
  <si>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</si>
  <si>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</si>
  <si>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</si>
  <si>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</si>
  <si>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</si>
  <si>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</si>
  <si>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</si>
  <si>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</si>
  <si>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</si>
  <si>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</si>
  <si>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</si>
  <si>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</si>
  <si>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</si>
  <si>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</si>
  <si>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</si>
  <si>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</si>
  <si>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</si>
  <si>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</si>
  <si>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</si>
  <si>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</si>
  <si>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</si>
  <si>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</si>
  <si>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</si>
  <si>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</si>
  <si>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</si>
  <si>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</si>
  <si>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</si>
  <si>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</si>
  <si>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</si>
  <si>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</si>
  <si>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</si>
  <si>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</si>
  <si>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</si>
  <si>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</si>
  <si>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</si>
  <si>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</si>
  <si>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</si>
  <si>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</si>
  <si>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</si>
  <si>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</si>
  <si>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</si>
  <si>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</si>
  <si>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</si>
  <si>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</si>
  <si>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</si>
  <si>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</si>
  <si>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</si>
  <si>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</si>
  <si>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</si>
  <si>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</si>
  <si>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</si>
  <si>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</si>
  <si>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</si>
  <si>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</si>
  <si>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</si>
  <si>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</si>
  <si>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</si>
  <si>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</si>
  <si>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</si>
  <si>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</si>
  <si>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</si>
  <si>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</si>
  <si>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</si>
  <si>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</si>
  <si>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</si>
  <si>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</si>
  <si>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</si>
  <si>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</si>
  <si>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</si>
  <si>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</si>
  <si>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</si>
  <si>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</si>
  <si>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</si>
  <si>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</si>
  <si>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</si>
  <si>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</si>
  <si>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</si>
  <si>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</si>
  <si>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</si>
  <si>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</si>
  <si>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</si>
  <si>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</si>
  <si>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</si>
  <si>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</si>
  <si>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</si>
  <si>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</si>
  <si>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</si>
  <si>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</si>
  <si>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</si>
  <si>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</si>
  <si>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</si>
  <si>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</si>
  <si>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</si>
  <si>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</si>
  <si>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</si>
  <si>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</si>
  <si>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</si>
  <si>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</si>
  <si>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</si>
  <si>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</si>
  <si>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</si>
  <si>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</si>
  <si>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</si>
  <si>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</si>
  <si>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</si>
  <si>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</si>
  <si>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</si>
  <si>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</si>
  <si>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</si>
  <si>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</si>
  <si>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</si>
  <si>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</si>
  <si>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</si>
  <si>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</si>
  <si>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</si>
  <si>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</si>
  <si>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</si>
  <si>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</si>
  <si>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</si>
  <si>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</si>
  <si>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</si>
  <si>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</si>
  <si>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</si>
  <si>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</si>
  <si>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</si>
  <si>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</si>
  <si>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</si>
  <si>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</si>
  <si>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</si>
  <si>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</si>
  <si>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</si>
  <si>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</si>
  <si>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</si>
  <si>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</si>
  <si>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</si>
  <si>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</si>
  <si>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</si>
  <si>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</si>
  <si>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</si>
  <si>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</si>
  <si>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</si>
  <si>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</si>
  <si>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</si>
  <si>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</si>
  <si>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</si>
  <si>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</si>
  <si>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</si>
  <si>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</si>
  <si>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</si>
  <si>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</si>
  <si>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</si>
  <si>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</si>
  <si>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</si>
  <si>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</si>
  <si>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</si>
  <si>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</si>
  <si>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</si>
  <si>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</si>
  <si>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</si>
  <si>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</si>
  <si>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</si>
  <si>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</si>
  <si>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</si>
  <si>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</si>
  <si>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</si>
  <si>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</si>
  <si>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</si>
  <si>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</si>
  <si>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</si>
  <si>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</si>
  <si>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</si>
  <si>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</si>
  <si>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</si>
  <si>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</si>
  <si>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</si>
  <si>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</si>
  <si>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</si>
  <si>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</si>
  <si>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</si>
  <si>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</si>
  <si>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</si>
  <si>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</si>
  <si>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</si>
  <si>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</si>
  <si>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</si>
  <si>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</si>
  <si>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</si>
  <si>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</si>
  <si>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</si>
  <si>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</si>
  <si>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</si>
  <si>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</si>
  <si>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</si>
  <si>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</si>
  <si>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</si>
  <si>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</si>
  <si>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</si>
  <si>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</si>
  <si>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</si>
  <si>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</si>
  <si>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</si>
  <si>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</si>
  <si>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</si>
  <si>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</si>
  <si>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</si>
  <si>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</si>
  <si>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</si>
  <si>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</si>
  <si>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</si>
  <si>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</si>
  <si>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</si>
  <si>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</si>
  <si>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</si>
  <si>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</si>
  <si>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</si>
  <si>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</si>
  <si>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</si>
  <si>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</si>
  <si>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</si>
  <si>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</si>
  <si>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</si>
  <si>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</si>
  <si>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</si>
  <si>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</si>
  <si>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</si>
  <si>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</si>
  <si>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</si>
  <si>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</si>
  <si>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</si>
  <si>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</si>
  <si>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</si>
  <si>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</si>
  <si>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</si>
  <si>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</si>
  <si>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</si>
  <si>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</si>
  <si>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</si>
  <si>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</si>
  <si>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</si>
  <si>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</si>
  <si>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</si>
  <si>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</si>
  <si>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</si>
  <si>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</si>
  <si>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</si>
  <si>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</si>
  <si>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</si>
  <si>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</si>
  <si>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</si>
  <si>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</si>
  <si>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</si>
  <si>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</si>
  <si>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</si>
  <si>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</si>
  <si>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</si>
  <si>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</si>
  <si>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</si>
  <si>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</si>
  <si>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</si>
  <si>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</si>
  <si>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</si>
  <si>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</si>
  <si>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</si>
  <si>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</si>
  <si>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</si>
  <si>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</si>
  <si>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</si>
  <si>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</si>
  <si>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</si>
  <si>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</si>
  <si>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</si>
  <si>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</si>
  <si>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</si>
  <si>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</si>
  <si>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</si>
  <si>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</si>
  <si>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</si>
  <si>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</si>
  <si>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</si>
  <si>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</si>
  <si>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</si>
  <si>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</si>
  <si>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</si>
  <si>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</si>
  <si>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</si>
  <si>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</si>
  <si>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</si>
  <si>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</si>
  <si>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</si>
  <si>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</si>
  <si>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</si>
  <si>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</si>
  <si>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</si>
  <si>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</si>
  <si>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</si>
  <si>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</si>
  <si>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</si>
  <si>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</si>
  <si>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</si>
  <si>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</si>
  <si>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</si>
  <si>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</si>
  <si>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</si>
  <si>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</si>
  <si>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</si>
  <si>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</si>
  <si>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</si>
  <si>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</si>
  <si>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</si>
  <si>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</si>
  <si>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</si>
  <si>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</si>
  <si>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</si>
  <si>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</si>
  <si>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</si>
  <si>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</si>
  <si>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</si>
  <si>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</si>
  <si>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</si>
  <si>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</si>
  <si>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</si>
  <si>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</si>
  <si>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</si>
  <si>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</si>
  <si>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</si>
  <si>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</si>
  <si>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</si>
  <si>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</si>
  <si>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</si>
  <si>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</si>
  <si>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</si>
  <si>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</si>
  <si>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</si>
  <si>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</si>
  <si>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</si>
  <si>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</si>
  <si>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</si>
  <si>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</si>
  <si>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</si>
  <si>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</si>
  <si>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</si>
  <si>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</si>
  <si>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</si>
  <si>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</si>
  <si>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</si>
  <si>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</si>
  <si>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</si>
  <si>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</si>
  <si>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</si>
  <si>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</si>
  <si>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</si>
  <si>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</si>
  <si>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</si>
  <si>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</si>
  <si>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</si>
  <si>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</si>
  <si>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</si>
  <si>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</si>
  <si>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</si>
  <si>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</si>
  <si>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</si>
  <si>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</si>
  <si>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</si>
  <si>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</si>
  <si>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</si>
  <si>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</si>
  <si>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</si>
  <si>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</si>
  <si>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</si>
  <si>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</si>
  <si>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</si>
  <si>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</si>
  <si>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</si>
  <si>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</si>
  <si>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</si>
  <si>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</si>
  <si>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</si>
  <si>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</si>
  <si>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</si>
  <si>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</si>
  <si>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</si>
  <si>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</si>
  <si>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</si>
  <si>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</si>
  <si>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</si>
  <si>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</si>
  <si>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</si>
  <si>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</si>
  <si>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</si>
  <si>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</si>
  <si>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</si>
  <si>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</si>
  <si>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</si>
  <si>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</si>
  <si>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</si>
  <si>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</si>
  <si>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</si>
  <si>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</si>
  <si>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</si>
  <si>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</si>
  <si>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</si>
  <si>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</si>
  <si>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</si>
  <si>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</si>
  <si>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</si>
  <si>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</si>
  <si>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</si>
  <si>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</si>
  <si>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</si>
  <si>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</si>
  <si>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</si>
  <si>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</si>
  <si>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</si>
  <si>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</si>
  <si>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</si>
  <si>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</si>
  <si>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</si>
  <si>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</si>
  <si>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</si>
  <si>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</si>
  <si>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</si>
  <si>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</si>
  <si>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</si>
  <si>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</si>
  <si>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</si>
  <si>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</si>
  <si>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</si>
  <si>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</si>
  <si>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</si>
  <si>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</si>
  <si>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</si>
  <si>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</si>
  <si>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</si>
  <si>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</si>
  <si>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</si>
  <si>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</si>
  <si>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</si>
  <si>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</si>
  <si>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</si>
  <si>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</si>
  <si>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</si>
  <si>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</si>
  <si>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</si>
  <si>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</si>
  <si>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</si>
  <si>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</si>
  <si>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</si>
  <si>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</si>
  <si>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</si>
  <si>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</si>
  <si>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</si>
  <si>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</si>
  <si>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</si>
  <si>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</si>
  <si>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</si>
  <si>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</si>
  <si>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</si>
  <si>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</si>
  <si>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</si>
  <si>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</si>
  <si>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</si>
  <si>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</si>
  <si>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</si>
  <si>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</si>
  <si>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</si>
  <si>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</si>
  <si>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</si>
  <si>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</si>
  <si>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</si>
  <si>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</si>
  <si>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</si>
  <si>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</si>
  <si>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</si>
  <si>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</si>
  <si>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</si>
  <si>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</si>
  <si>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</si>
  <si>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</si>
  <si>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</si>
  <si>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</si>
  <si>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</si>
  <si>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</si>
  <si>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</si>
  <si>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</si>
  <si>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</si>
  <si>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</si>
  <si>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</si>
  <si>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</si>
  <si>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</si>
  <si>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</si>
  <si>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</si>
  <si>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</si>
  <si>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</si>
  <si>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</si>
  <si>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</si>
  <si>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</si>
  <si>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</si>
  <si>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</si>
  <si>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</si>
  <si>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</si>
  <si>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</si>
  <si>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</si>
  <si>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</si>
  <si>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</si>
  <si>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</si>
  <si>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</si>
  <si>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</si>
  <si>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</si>
  <si>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</si>
  <si>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</si>
  <si>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</si>
  <si>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</si>
  <si>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</si>
  <si>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</si>
  <si>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</si>
  <si>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</si>
  <si>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</si>
  <si>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</si>
  <si>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</si>
  <si>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</si>
  <si>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</si>
  <si>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</si>
  <si>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</si>
  <si>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</si>
  <si>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</si>
  <si>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</si>
  <si>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</si>
  <si>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</si>
  <si>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</si>
  <si>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</si>
  <si>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</si>
  <si>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</si>
  <si>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</si>
  <si>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</si>
  <si>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</si>
  <si>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</si>
  <si>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</si>
  <si>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</si>
  <si>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</si>
  <si>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</si>
  <si>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</si>
  <si>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</si>
  <si>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</si>
  <si>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</si>
  <si>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</si>
  <si>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</si>
  <si>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</si>
  <si>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</si>
  <si>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</si>
  <si>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</si>
  <si>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</si>
  <si>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</si>
  <si>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</si>
  <si>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</si>
  <si>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</si>
  <si>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</si>
  <si>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</si>
  <si>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</si>
  <si>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</si>
  <si>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</si>
  <si>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</si>
  <si>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</si>
  <si>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</si>
  <si>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</si>
  <si>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</si>
  <si>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</si>
  <si>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</si>
  <si>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</si>
  <si>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</si>
  <si>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</si>
  <si>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</si>
  <si>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</si>
  <si>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</si>
  <si>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</si>
  <si>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</si>
  <si>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</si>
  <si>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</si>
  <si>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</si>
  <si>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</si>
  <si>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</si>
  <si>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</si>
  <si>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</si>
  <si>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</si>
  <si>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</si>
  <si>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</si>
  <si>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</si>
  <si>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</si>
  <si>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</si>
  <si>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</si>
  <si>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</si>
  <si>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</si>
  <si>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</si>
  <si>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</si>
  <si>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</si>
  <si>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</si>
  <si>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</si>
  <si>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</si>
  <si>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</si>
  <si>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</si>
  <si>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</si>
  <si>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</si>
  <si>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</si>
  <si>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</si>
  <si>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</si>
  <si>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</si>
  <si>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</si>
  <si>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</si>
  <si>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</si>
  <si>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</si>
  <si>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</si>
  <si>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</si>
  <si>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</si>
  <si>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</si>
  <si>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</si>
  <si>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</si>
  <si>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</si>
  <si>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</si>
  <si>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</si>
  <si>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</si>
  <si>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</si>
  <si>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</si>
  <si>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</si>
  <si>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</si>
  <si>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</si>
  <si>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</si>
  <si>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</si>
  <si>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</si>
  <si>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</si>
  <si>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</si>
  <si>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</si>
  <si>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</si>
  <si>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</si>
  <si>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</si>
  <si>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</si>
  <si>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</si>
  <si>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</si>
  <si>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</si>
  <si>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</si>
  <si>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</si>
  <si>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</si>
  <si>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</si>
  <si>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</si>
  <si>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</si>
  <si>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</si>
  <si>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</si>
  <si>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</si>
  <si>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</si>
  <si>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</si>
  <si>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</si>
  <si>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</si>
  <si>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</si>
  <si>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</si>
  <si>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</si>
  <si>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</si>
  <si>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</si>
  <si>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</si>
  <si>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</si>
  <si>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</si>
  <si>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</si>
  <si>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</si>
  <si>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</si>
  <si>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</si>
  <si>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</si>
  <si>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</si>
  <si>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</si>
  <si>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</si>
  <si>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</si>
  <si>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</si>
  <si>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</si>
  <si>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</si>
  <si>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</si>
  <si>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</si>
  <si>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</si>
  <si>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</si>
  <si>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</si>
  <si>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</si>
  <si>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</si>
  <si>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</si>
  <si>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</si>
  <si>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</si>
  <si>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</si>
  <si>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</si>
  <si>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</si>
  <si>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</si>
  <si>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</si>
  <si>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</si>
  <si>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</si>
  <si>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</si>
  <si>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</si>
  <si>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</si>
  <si>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</si>
  <si>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</si>
  <si>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</si>
  <si>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</si>
  <si>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</si>
  <si>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</si>
  <si>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</si>
  <si>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</si>
  <si>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</si>
  <si>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</si>
  <si>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</si>
  <si>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</si>
  <si>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</si>
  <si>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</si>
  <si>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</si>
  <si>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</si>
  <si>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</si>
  <si>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</si>
  <si>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</si>
  <si>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</si>
  <si>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</si>
  <si>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</si>
  <si>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</si>
  <si>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</si>
  <si>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</si>
  <si>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</si>
  <si>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</si>
  <si>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</si>
  <si>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</si>
  <si>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</si>
  <si>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</si>
  <si>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</si>
  <si>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</si>
  <si>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</si>
  <si>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</si>
  <si>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</si>
  <si>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</si>
  <si>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</si>
  <si>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</si>
  <si>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</si>
  <si>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</si>
  <si>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</si>
  <si>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</si>
  <si>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</si>
  <si>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</si>
  <si>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</si>
  <si>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</si>
  <si>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</si>
  <si>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</si>
  <si>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</si>
  <si>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</si>
  <si>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</si>
  <si>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</si>
  <si>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</si>
  <si>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</si>
  <si>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</si>
  <si>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</si>
  <si>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</si>
  <si>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</si>
  <si>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</si>
  <si>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</si>
  <si>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</si>
  <si>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</si>
  <si>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</si>
  <si>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</si>
  <si>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</si>
  <si>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</si>
  <si>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</si>
  <si>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</si>
  <si>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</si>
  <si>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</si>
  <si>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</si>
  <si>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</si>
  <si>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</si>
  <si>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</si>
  <si>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</si>
  <si>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</si>
  <si>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</si>
  <si>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</si>
  <si>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</si>
  <si>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</si>
  <si>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</si>
  <si>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</si>
  <si>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</si>
  <si>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</si>
  <si>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</si>
  <si>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</si>
  <si>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</si>
  <si>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</si>
  <si>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</si>
  <si>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</si>
  <si>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</si>
  <si>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</si>
  <si>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</si>
  <si>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</si>
  <si>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</si>
  <si>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</si>
  <si>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</si>
  <si>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</si>
  <si>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</si>
  <si>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</si>
  <si>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</si>
  <si>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</si>
  <si>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</si>
  <si>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</si>
  <si>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</si>
  <si>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</si>
  <si>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</si>
  <si>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</si>
  <si>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</si>
  <si>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</si>
  <si>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</si>
  <si>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</si>
  <si>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</si>
  <si>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</si>
  <si>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</si>
  <si>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</si>
  <si>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</si>
  <si>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</si>
  <si>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</si>
  <si>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</si>
  <si>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</si>
  <si>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</si>
  <si>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</si>
  <si>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</si>
  <si>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</si>
  <si>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</si>
  <si>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</si>
  <si>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</si>
  <si>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</si>
  <si>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</si>
  <si>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</si>
  <si>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</si>
  <si>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</si>
  <si>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</si>
  <si>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</si>
  <si>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</si>
  <si>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</si>
  <si>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</si>
  <si>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</si>
  <si>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</si>
  <si>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</si>
  <si>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</si>
  <si>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</si>
  <si>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</si>
  <si>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</si>
  <si>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</si>
  <si>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</si>
  <si>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</si>
  <si>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</si>
  <si>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</si>
  <si>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</si>
  <si>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</si>
  <si>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</si>
  <si>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</si>
  <si>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</si>
  <si>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</si>
  <si>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</si>
  <si>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</si>
  <si>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</si>
  <si>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</si>
  <si>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</si>
  <si>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</si>
  <si>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</si>
  <si>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</si>
  <si>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</si>
  <si>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</si>
  <si>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</si>
  <si>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</si>
  <si>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</si>
  <si>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</si>
  <si>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</si>
  <si>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</si>
  <si>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</si>
  <si>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</si>
  <si>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</si>
  <si>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</si>
  <si>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</si>
  <si>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</si>
  <si>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</si>
  <si>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</si>
  <si>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</si>
  <si>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</si>
  <si>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</si>
  <si>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</si>
  <si>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</si>
  <si>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</si>
  <si>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</si>
  <si>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</si>
  <si>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</si>
  <si>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</si>
  <si>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</si>
  <si>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</si>
  <si>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</si>
  <si>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</si>
  <si>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</si>
  <si>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</si>
  <si>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</si>
  <si>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</si>
  <si>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</si>
  <si>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</si>
  <si>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</si>
  <si>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</si>
  <si>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</si>
  <si>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</si>
  <si>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</si>
  <si>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</si>
  <si>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</si>
  <si>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</si>
  <si>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</si>
  <si>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</si>
  <si>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</si>
  <si>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</si>
  <si>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</si>
  <si>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</si>
  <si>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</si>
  <si>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</si>
  <si>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</si>
  <si>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</si>
  <si>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</si>
  <si>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</si>
  <si>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</si>
  <si>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</si>
  <si>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</si>
  <si>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</si>
  <si>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</si>
  <si>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</si>
  <si>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</si>
  <si>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</si>
  <si>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</si>
  <si>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</si>
  <si>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</si>
  <si>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</si>
  <si>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</si>
  <si>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</si>
  <si>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</si>
  <si>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</si>
  <si>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</si>
  <si>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</si>
  <si>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</si>
  <si>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</si>
  <si>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</si>
  <si>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</si>
  <si>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</si>
  <si>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</si>
  <si>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</si>
  <si>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</si>
  <si>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</si>
  <si>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</si>
  <si>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</si>
  <si>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</si>
  <si>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</si>
  <si>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</si>
  <si>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</si>
  <si>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</si>
  <si>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</si>
  <si>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</si>
  <si>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</si>
  <si>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</si>
  <si>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</si>
  <si>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</si>
  <si>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</si>
  <si>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</si>
  <si>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</si>
  <si>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</si>
  <si>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</si>
  <si>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</si>
  <si>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</si>
  <si>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</si>
  <si>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</si>
  <si>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</si>
  <si>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</si>
  <si>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</si>
  <si>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</si>
  <si>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</si>
  <si>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</si>
  <si>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</si>
  <si>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</si>
  <si>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</si>
  <si>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</si>
  <si>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</si>
  <si>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</si>
  <si>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</si>
  <si>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</si>
  <si>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</si>
  <si>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</si>
  <si>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</si>
  <si>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</si>
  <si>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</si>
  <si>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</si>
  <si>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</si>
  <si>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</si>
  <si>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</si>
  <si>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</si>
  <si>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</si>
  <si>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</si>
  <si>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</si>
  <si>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</si>
  <si>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</si>
  <si>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</si>
  <si>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</si>
  <si>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</si>
  <si>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</si>
  <si>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</si>
  <si>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</si>
  <si>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</si>
  <si>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</si>
  <si>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</si>
  <si>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</si>
  <si>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</si>
  <si>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</si>
  <si>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</si>
  <si>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</si>
  <si>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</si>
  <si>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</si>
  <si>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</si>
  <si>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</si>
  <si>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</si>
  <si>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</si>
  <si>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</si>
  <si>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</si>
  <si>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</si>
  <si>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</si>
  <si>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</si>
  <si>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</si>
  <si>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</si>
  <si>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</si>
  <si>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</si>
  <si>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</si>
  <si>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</si>
  <si>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</si>
  <si>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</si>
  <si>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</si>
  <si>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</si>
  <si>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</si>
  <si>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</si>
  <si>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</si>
  <si>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</si>
  <si>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</si>
  <si>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</si>
  <si>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</si>
  <si>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</si>
  <si>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</si>
  <si>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</si>
  <si>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</si>
  <si>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</si>
  <si>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</si>
  <si>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</si>
  <si>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</si>
  <si>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</si>
  <si>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</si>
  <si>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</si>
  <si>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</si>
  <si>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</si>
  <si>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</si>
  <si>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</si>
  <si>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</si>
  <si>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</si>
  <si>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</si>
  <si>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</si>
  <si>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</si>
  <si>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</si>
  <si>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</si>
  <si>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</si>
  <si>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</si>
  <si>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</si>
  <si>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</si>
  <si>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</si>
  <si>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</si>
  <si>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</si>
  <si>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</si>
  <si>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</si>
  <si>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</si>
  <si>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</si>
  <si>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</si>
  <si>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</si>
  <si>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</si>
  <si>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</si>
  <si>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</si>
  <si>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</si>
  <si>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</si>
  <si>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</si>
  <si>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</si>
  <si>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</si>
  <si>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</si>
  <si>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</si>
  <si>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</si>
  <si>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</si>
  <si>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</si>
  <si>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</si>
  <si>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</si>
  <si>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</si>
  <si>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</si>
  <si>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</si>
  <si>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</si>
  <si>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</si>
  <si>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</si>
  <si>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</si>
  <si>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</si>
  <si>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</si>
  <si>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</si>
  <si>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</si>
  <si>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</si>
  <si>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</si>
  <si>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</si>
  <si>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</si>
  <si>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</si>
  <si>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</si>
  <si>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</si>
  <si>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</si>
  <si>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</si>
  <si>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</si>
  <si>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</si>
  <si>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</si>
  <si>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</si>
  <si>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</si>
  <si>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</si>
  <si>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</si>
  <si>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</si>
  <si>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</si>
  <si>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</si>
  <si>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</si>
  <si>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</si>
  <si>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</si>
  <si>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</si>
  <si>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</si>
  <si>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</si>
  <si>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</si>
  <si>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</si>
  <si>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</si>
  <si>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</si>
  <si>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</si>
  <si>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</si>
  <si>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</si>
  <si>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</si>
  <si>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</si>
  <si>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</si>
  <si>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</si>
  <si>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</si>
  <si>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</si>
  <si>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</si>
  <si>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</si>
  <si>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</si>
  <si>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</si>
  <si>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</si>
  <si>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</si>
  <si>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</si>
  <si>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</si>
  <si>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</si>
  <si>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</si>
  <si>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</si>
  <si>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</si>
  <si>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</si>
  <si>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</si>
  <si>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</si>
  <si>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</si>
  <si>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</si>
  <si>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</si>
  <si>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</si>
  <si>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</si>
  <si>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</si>
  <si>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</si>
  <si>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</si>
  <si>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</si>
  <si>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</si>
  <si>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</si>
  <si>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</si>
  <si>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</si>
  <si>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</si>
  <si>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</si>
  <si>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</si>
  <si>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</si>
  <si>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</si>
  <si>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</si>
  <si>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</si>
  <si>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</si>
  <si>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</si>
  <si>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</si>
  <si>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</si>
  <si>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</si>
  <si>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</si>
  <si>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</si>
  <si>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</si>
  <si>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</si>
  <si>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</si>
  <si>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</si>
  <si>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</si>
  <si>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</si>
  <si>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</si>
  <si>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</si>
  <si>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</si>
  <si>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</si>
  <si>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</si>
  <si>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</si>
  <si>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</si>
  <si>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</si>
  <si>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</si>
  <si>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</si>
  <si>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</si>
  <si>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</si>
  <si>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</si>
  <si>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</si>
  <si>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</si>
  <si>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</si>
  <si>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</si>
  <si>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</si>
  <si>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</si>
  <si>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</si>
  <si>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</si>
  <si>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</si>
  <si>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</si>
  <si>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</si>
  <si>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</si>
  <si>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</si>
  <si>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</si>
  <si>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</si>
  <si>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</si>
  <si>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</si>
  <si>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</si>
  <si>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</si>
  <si>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</si>
  <si>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</si>
  <si>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</si>
  <si>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</si>
  <si>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</si>
  <si>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</si>
  <si>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</si>
  <si>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</si>
  <si>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</si>
  <si>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</si>
  <si>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</si>
  <si>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</si>
  <si>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</si>
  <si>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</si>
  <si>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</si>
  <si>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</si>
  <si>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</si>
  <si>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</si>
  <si>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</si>
  <si>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</si>
  <si>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</si>
  <si>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</si>
  <si>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</si>
  <si>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</si>
  <si>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</si>
  <si>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</si>
  <si>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</si>
  <si>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</si>
  <si>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</si>
  <si>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</si>
  <si>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</si>
  <si>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</si>
  <si>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</si>
  <si>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</si>
  <si>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</si>
  <si>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</si>
  <si>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</si>
  <si>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</si>
  <si>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</si>
  <si>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</si>
  <si>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</si>
  <si>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</si>
  <si>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</si>
  <si>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</si>
  <si>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</si>
  <si>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</si>
  <si>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</si>
  <si>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</si>
  <si>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</si>
  <si>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</si>
  <si>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</si>
  <si>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</si>
  <si>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</si>
  <si>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</si>
  <si>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</si>
  <si>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</si>
  <si>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</si>
  <si>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</si>
  <si>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</si>
  <si>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</si>
  <si>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</si>
  <si>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</si>
  <si>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</si>
  <si>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</si>
  <si>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</si>
  <si>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</si>
  <si>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</si>
  <si>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</si>
  <si>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</si>
  <si>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</si>
  <si>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</si>
  <si>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</si>
  <si>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</si>
  <si>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</si>
  <si>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</si>
  <si>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</si>
  <si>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</si>
  <si>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</si>
  <si>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</si>
  <si>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</si>
  <si>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</si>
  <si>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</si>
  <si>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</si>
  <si>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</si>
  <si>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</si>
  <si>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</si>
  <si>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</si>
  <si>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</si>
  <si>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</si>
  <si>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</si>
  <si>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</si>
  <si>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</si>
  <si>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</si>
  <si>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</si>
  <si>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</si>
  <si>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</si>
  <si>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</si>
  <si>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</si>
  <si>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</si>
  <si>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</si>
  <si>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</si>
  <si>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</si>
  <si>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</si>
  <si>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</si>
  <si>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</si>
  <si>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</si>
  <si>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</si>
  <si>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</si>
  <si>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</si>
  <si>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</si>
  <si>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</si>
  <si>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</si>
  <si>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</si>
  <si>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</si>
  <si>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</si>
  <si>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</si>
  <si>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</si>
  <si>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</si>
  <si>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</si>
  <si>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</si>
  <si>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</si>
  <si>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</si>
  <si>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</si>
  <si>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</si>
  <si>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</si>
  <si>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</si>
  <si>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</si>
  <si>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</si>
  <si>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</si>
  <si>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</si>
  <si>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</si>
  <si>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</si>
  <si>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</si>
  <si>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</si>
  <si>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</si>
  <si>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</si>
  <si>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</si>
  <si>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</si>
  <si>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</si>
  <si>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</si>
  <si>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</si>
  <si>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</si>
  <si>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</si>
  <si>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</si>
  <si>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</si>
  <si>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</si>
  <si>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</si>
  <si>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</si>
  <si>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</si>
  <si>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</si>
  <si>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</si>
  <si>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</si>
  <si>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</si>
  <si>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</si>
  <si>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</si>
  <si>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</si>
  <si>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</si>
  <si>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</si>
  <si>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</si>
  <si>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</si>
  <si>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</si>
  <si>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</si>
  <si>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</si>
  <si>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</si>
  <si>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</si>
  <si>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</si>
  <si>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</si>
  <si>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</si>
  <si>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</si>
  <si>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</si>
  <si>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</si>
  <si>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</si>
  <si>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</si>
  <si>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</si>
  <si>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</si>
  <si>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</si>
  <si>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</si>
  <si>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</si>
  <si>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</si>
  <si>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</si>
  <si>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</si>
  <si>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</si>
  <si>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</si>
  <si>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</si>
  <si>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</si>
  <si>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</si>
  <si>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</si>
  <si>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</si>
  <si>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</si>
  <si>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</si>
  <si>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</si>
  <si>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</si>
  <si>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</si>
  <si>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</si>
  <si>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</si>
  <si>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</si>
  <si>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</si>
  <si>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</si>
  <si>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</si>
  <si>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</si>
  <si>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</si>
  <si>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</si>
  <si>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</si>
  <si>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</si>
  <si>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</si>
  <si>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</si>
  <si>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</si>
  <si>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</si>
  <si>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</si>
  <si>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</si>
  <si>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</si>
  <si>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</si>
  <si>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</si>
  <si>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</si>
  <si>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</si>
  <si>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</si>
  <si>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</si>
  <si>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</si>
  <si>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</si>
  <si>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</si>
  <si>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</si>
  <si>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</si>
  <si>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</si>
  <si>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</si>
  <si>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</si>
  <si>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</si>
  <si>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</si>
  <si>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</si>
  <si>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</si>
  <si>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</si>
  <si>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</si>
  <si>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</si>
  <si>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</si>
  <si>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</si>
  <si>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</si>
  <si>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</si>
  <si>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</si>
  <si>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</si>
  <si>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</si>
  <si>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</si>
  <si>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</si>
  <si>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</si>
  <si>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</si>
  <si>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</si>
  <si>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</si>
  <si>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</si>
  <si>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</si>
  <si>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</si>
  <si>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</si>
  <si>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</si>
  <si>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</si>
  <si>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</si>
  <si>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</si>
  <si>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</si>
  <si>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</si>
  <si>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</si>
  <si>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</si>
  <si>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</si>
  <si>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</si>
  <si>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</si>
  <si>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</si>
  <si>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</si>
  <si>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</si>
  <si>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</si>
  <si>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</si>
  <si>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</si>
  <si>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</si>
  <si>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</si>
  <si>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</si>
  <si>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</si>
  <si>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</si>
  <si>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</si>
  <si>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</si>
  <si>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</si>
  <si>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</si>
  <si>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</si>
  <si>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</si>
  <si>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</si>
  <si>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</si>
  <si>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</si>
  <si>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</si>
  <si>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</si>
  <si>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</si>
  <si>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</si>
  <si>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</si>
  <si>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</si>
  <si>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</si>
  <si>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</si>
  <si>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</si>
  <si>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</si>
  <si>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</si>
  <si>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</si>
  <si>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</si>
  <si>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</si>
  <si>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</si>
  <si>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</si>
  <si>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</si>
  <si>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</si>
  <si>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</si>
  <si>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</si>
  <si>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</si>
  <si>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</si>
  <si>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</si>
  <si>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</si>
  <si>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</si>
  <si>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</si>
  <si>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</si>
  <si>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</si>
  <si>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</si>
  <si>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</si>
  <si>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</si>
  <si>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</si>
  <si>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</si>
  <si>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</si>
  <si>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</si>
  <si>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</si>
  <si>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</si>
  <si>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</si>
  <si>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</si>
  <si>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</si>
  <si>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</si>
  <si>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</si>
  <si>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</si>
  <si>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</si>
  <si>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</si>
  <si>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</si>
  <si>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</si>
  <si>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</si>
  <si>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</si>
  <si>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</si>
  <si>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</si>
  <si>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</si>
  <si>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</si>
  <si>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</si>
  <si>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</si>
  <si>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</si>
  <si>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</si>
  <si>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</si>
  <si>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</si>
  <si>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</si>
  <si>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</si>
  <si>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</si>
  <si>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</si>
  <si>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</si>
  <si>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</si>
  <si>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</si>
  <si>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</si>
  <si>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</si>
  <si>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</si>
  <si>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</si>
  <si>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</si>
  <si>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</si>
  <si>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</si>
  <si>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</si>
  <si>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</si>
  <si>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</si>
  <si>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</si>
  <si>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</si>
  <si>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</si>
  <si>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</si>
  <si>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</si>
  <si>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</si>
  <si>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</si>
  <si>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</si>
  <si>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</si>
  <si>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</si>
  <si>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</si>
  <si>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</si>
  <si>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</si>
  <si>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</si>
  <si>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</si>
  <si>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</si>
  <si>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</si>
  <si>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</si>
  <si>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</si>
  <si>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</si>
  <si>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</si>
  <si>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</si>
  <si>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</si>
  <si>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</si>
  <si>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</si>
  <si>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</si>
  <si>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</si>
  <si>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</si>
  <si>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</si>
  <si>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</si>
  <si>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</si>
  <si>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</si>
  <si>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</si>
  <si>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</si>
  <si>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</si>
  <si>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</si>
  <si>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</si>
  <si>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</si>
  <si>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</si>
  <si>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</si>
  <si>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</si>
  <si>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</si>
  <si>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</si>
  <si>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</si>
  <si>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</si>
  <si>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</si>
  <si>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</si>
  <si>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</si>
  <si>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</si>
  <si>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</si>
  <si>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</si>
  <si>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</si>
  <si>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</si>
  <si>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</si>
  <si>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</si>
  <si>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</si>
  <si>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</si>
  <si>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</si>
  <si>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</si>
  <si>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</si>
  <si>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</si>
  <si>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</si>
  <si>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</si>
  <si>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</si>
  <si>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</si>
  <si>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</si>
  <si>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</si>
  <si>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</si>
  <si>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</si>
  <si>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</si>
  <si>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</si>
  <si>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</si>
  <si>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</si>
  <si>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</si>
  <si>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</si>
  <si>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</si>
  <si>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</si>
  <si>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</si>
  <si>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</si>
  <si>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</si>
  <si>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</si>
  <si>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</si>
  <si>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</si>
  <si>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</si>
  <si>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</si>
  <si>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</si>
  <si>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</si>
  <si>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</si>
  <si>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</si>
  <si>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</si>
  <si>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</si>
  <si>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</si>
  <si>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</si>
  <si>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</si>
  <si>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</si>
  <si>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</si>
  <si>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</si>
  <si>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</si>
  <si>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</si>
  <si>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</si>
  <si>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</si>
  <si>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</si>
  <si>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</si>
  <si>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</si>
  <si>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</si>
  <si>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</si>
  <si>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</si>
  <si>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</si>
  <si>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</si>
  <si>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</si>
  <si>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</si>
  <si>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</si>
  <si>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</si>
  <si>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</si>
  <si>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</si>
  <si>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</si>
  <si>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</si>
  <si>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</si>
  <si>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</si>
  <si>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</si>
  <si>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</si>
  <si>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</si>
  <si>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</si>
  <si>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</si>
  <si>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</si>
  <si>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</si>
  <si>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</si>
  <si>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</si>
  <si>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</si>
  <si>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</si>
  <si>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</si>
  <si>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</si>
  <si>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</si>
  <si>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</si>
  <si>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</si>
  <si>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</si>
  <si>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</si>
  <si>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</si>
  <si>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</si>
  <si>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</si>
  <si>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</si>
  <si>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</si>
  <si>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</si>
  <si>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</si>
  <si>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</si>
  <si>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</si>
  <si>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</si>
  <si>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</si>
  <si>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</si>
  <si>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</si>
  <si>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</si>
  <si>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</si>
  <si>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</si>
  <si>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</si>
  <si>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</si>
  <si>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</si>
  <si>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</si>
  <si>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</si>
  <si>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</si>
  <si>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</si>
  <si>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</si>
  <si>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</si>
  <si>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</si>
  <si>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</si>
  <si>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</si>
  <si>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</si>
  <si>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</si>
  <si>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</si>
  <si>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</si>
  <si>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</si>
  <si>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</si>
  <si>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</si>
  <si>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</si>
  <si>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</si>
  <si>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</si>
  <si>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</si>
  <si>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</si>
  <si>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</si>
  <si>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</si>
  <si>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</si>
  <si>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</si>
  <si>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</si>
  <si>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</si>
  <si>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</si>
  <si>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</si>
  <si>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</si>
  <si>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</si>
  <si>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</si>
  <si>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</si>
  <si>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</si>
  <si>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</si>
  <si>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</si>
  <si>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</si>
  <si>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</si>
  <si>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</si>
  <si>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</si>
  <si>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</si>
  <si>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</si>
  <si>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</si>
  <si>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</si>
  <si>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</si>
  <si>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</si>
  <si>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</si>
  <si>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</si>
  <si>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</si>
  <si>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</si>
  <si>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</si>
  <si>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</si>
  <si>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</si>
  <si>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</si>
  <si>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</si>
  <si>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</si>
  <si>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</si>
  <si>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</si>
  <si>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</si>
  <si>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</si>
  <si>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</si>
  <si>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</si>
  <si>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</si>
  <si>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</si>
  <si>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</si>
  <si>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</si>
  <si>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</si>
  <si>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</si>
  <si>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</si>
  <si>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</si>
  <si>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</si>
  <si>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</si>
  <si>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</si>
  <si>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</si>
  <si>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</si>
  <si>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</si>
  <si>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</si>
  <si>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</si>
  <si>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</si>
  <si>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</si>
  <si>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</si>
  <si>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</si>
  <si>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</si>
  <si>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</si>
  <si>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</si>
  <si>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</si>
  <si>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</si>
  <si>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</si>
  <si>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</si>
  <si>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</si>
  <si>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</si>
  <si>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</si>
  <si>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</si>
  <si>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</si>
  <si>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</si>
  <si>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</si>
  <si>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</si>
  <si>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</si>
  <si>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</si>
  <si>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</si>
  <si>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</si>
  <si>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</si>
  <si>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</si>
  <si>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</si>
  <si>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</si>
  <si>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</si>
  <si>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</si>
  <si>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</si>
  <si>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</si>
  <si>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</si>
  <si>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</si>
  <si>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</si>
  <si>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</si>
  <si>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</si>
  <si>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</si>
  <si>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</si>
  <si>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</si>
  <si>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</si>
  <si>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</si>
  <si>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</si>
  <si>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</si>
  <si>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</si>
  <si>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</si>
  <si>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</si>
  <si>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</si>
  <si>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</si>
  <si>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</si>
  <si>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</si>
  <si>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</si>
  <si>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</si>
  <si>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</si>
  <si>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</si>
  <si>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</si>
  <si>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</si>
  <si>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</si>
  <si>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</si>
  <si>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</si>
  <si>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</si>
  <si>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</si>
  <si>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</si>
  <si>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</si>
  <si>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</si>
  <si>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</si>
  <si>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</si>
  <si>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</si>
  <si>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</si>
  <si>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</si>
  <si>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</si>
  <si>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</si>
  <si>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</si>
  <si>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</si>
  <si>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</si>
  <si>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</si>
  <si>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</si>
  <si>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</si>
  <si>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</si>
  <si>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</si>
  <si>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</si>
  <si>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</si>
  <si>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</si>
  <si>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</si>
  <si>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</si>
  <si>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</si>
  <si>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</si>
  <si>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</si>
  <si>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</si>
  <si>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</si>
  <si>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</si>
  <si>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</si>
  <si>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</si>
  <si>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</si>
  <si>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</si>
  <si>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</si>
  <si>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</si>
  <si>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</si>
  <si>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</si>
  <si>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</si>
  <si>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</si>
  <si>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</si>
  <si>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</si>
  <si>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</si>
  <si>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</si>
  <si>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</si>
  <si>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</si>
  <si>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</si>
  <si>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</si>
  <si>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</si>
  <si>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</si>
  <si>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</si>
  <si>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</si>
  <si>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</si>
  <si>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</si>
  <si>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</si>
  <si>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</si>
  <si>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</si>
  <si>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</si>
  <si>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</si>
  <si>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</si>
  <si>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</si>
  <si>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</si>
  <si>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</si>
  <si>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</si>
  <si>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</si>
  <si>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</si>
  <si>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</si>
  <si>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</si>
  <si>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</si>
  <si>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</si>
  <si>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</si>
  <si>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</si>
  <si>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</si>
  <si>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</si>
  <si>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</si>
  <si>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</si>
  <si>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</si>
  <si>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</si>
  <si>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</si>
  <si>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</si>
  <si>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</si>
  <si>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</si>
  <si>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</si>
  <si>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</si>
  <si>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</si>
  <si>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</si>
  <si>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</si>
  <si>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</si>
  <si>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</si>
  <si>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</si>
  <si>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</si>
  <si>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</si>
  <si>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</si>
  <si>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</si>
  <si>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</si>
  <si>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</si>
  <si>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</si>
  <si>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</si>
  <si>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</si>
  <si>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</si>
  <si>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</si>
  <si>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</si>
  <si>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</si>
  <si>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</si>
  <si>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</si>
  <si>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</si>
  <si>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</si>
  <si>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</si>
  <si>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</si>
  <si>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</si>
  <si>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</si>
  <si>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</si>
  <si>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</si>
  <si>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</si>
  <si>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</si>
  <si>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</si>
  <si>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</si>
  <si>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</si>
  <si>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</si>
  <si>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</si>
  <si>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</si>
  <si>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</si>
  <si>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</si>
  <si>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</si>
  <si>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</si>
  <si>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</si>
  <si>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</si>
  <si>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</si>
  <si>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</si>
  <si>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</si>
  <si>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</si>
  <si>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</si>
  <si>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</si>
  <si>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</si>
  <si>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</si>
  <si>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</si>
  <si>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</si>
  <si>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</si>
  <si>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</si>
  <si>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</si>
  <si>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</si>
  <si>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</si>
  <si>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</si>
  <si>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</si>
  <si>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</si>
  <si>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</si>
  <si>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</si>
  <si>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</si>
  <si>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</si>
  <si>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</si>
  <si>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</si>
  <si>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</si>
  <si>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</si>
  <si>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</si>
  <si>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</si>
  <si>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</si>
  <si>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</si>
  <si>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</si>
  <si>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</si>
  <si>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</si>
  <si>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</si>
  <si>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</si>
  <si>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</si>
  <si>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</si>
  <si>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</si>
  <si>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</si>
  <si>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</si>
  <si>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</si>
  <si>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</si>
  <si>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</si>
  <si>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</si>
  <si>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</si>
  <si>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</si>
  <si>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</si>
  <si>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</si>
  <si>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</si>
  <si>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</si>
  <si>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</si>
  <si>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</si>
  <si>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</si>
  <si>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</si>
  <si>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</si>
  <si>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</si>
  <si>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</si>
  <si>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</si>
  <si>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</si>
  <si>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</si>
  <si>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</si>
  <si>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</si>
  <si>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</si>
  <si>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</si>
  <si>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</si>
  <si>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</si>
  <si>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</si>
  <si>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</si>
  <si>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</si>
  <si>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</si>
  <si>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</si>
  <si>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</si>
  <si>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</si>
  <si>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</si>
  <si>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</si>
  <si>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</si>
  <si>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</si>
  <si>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</si>
  <si>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</si>
  <si>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</si>
  <si>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</si>
  <si>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</si>
  <si>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</si>
  <si>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</si>
  <si>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</si>
  <si>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</si>
  <si>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</si>
  <si>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</si>
  <si>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</si>
  <si>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</si>
  <si>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</si>
  <si>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</si>
  <si>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</si>
  <si>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</si>
  <si>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</si>
  <si>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</si>
  <si>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</si>
  <si>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</si>
  <si>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</si>
  <si>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</si>
  <si>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</si>
  <si>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</si>
  <si>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</si>
  <si>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</si>
  <si>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</si>
  <si>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</si>
  <si>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</si>
  <si>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</si>
  <si>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</si>
  <si>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</si>
  <si>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</si>
  <si>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</si>
  <si>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</si>
  <si>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</si>
  <si>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</si>
  <si>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</si>
  <si>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</si>
  <si>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</si>
  <si>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</si>
  <si>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</si>
  <si>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</si>
  <si>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</si>
  <si>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</si>
  <si>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</si>
  <si>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</si>
  <si>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</si>
  <si>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</si>
  <si>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</si>
  <si>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</si>
  <si>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</si>
  <si>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</si>
  <si>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</si>
  <si>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</si>
  <si>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</si>
  <si>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</si>
  <si>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</si>
  <si>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</si>
  <si>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</si>
  <si>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</si>
  <si>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</si>
  <si>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</si>
  <si>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</si>
  <si>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</si>
  <si>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</si>
  <si>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</si>
  <si>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</si>
  <si>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</si>
  <si>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</si>
  <si>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</si>
  <si>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</si>
  <si>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</si>
  <si>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</si>
  <si>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</si>
  <si>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</si>
  <si>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</si>
  <si>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</si>
  <si>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</si>
  <si>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</si>
  <si>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</si>
  <si>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</si>
  <si>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</si>
  <si>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</si>
  <si>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</si>
  <si>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</si>
  <si>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</si>
  <si>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</si>
  <si>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</si>
  <si>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</si>
  <si>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</si>
  <si>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</si>
  <si>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</si>
  <si>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</si>
  <si>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</si>
  <si>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</si>
  <si>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</si>
  <si>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</si>
  <si>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</si>
  <si>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</si>
  <si>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</si>
  <si>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</si>
  <si>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</si>
  <si>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</si>
  <si>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</si>
  <si>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</si>
  <si>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</si>
  <si>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</si>
  <si>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</si>
  <si>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</si>
  <si>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</si>
  <si>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</si>
  <si>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</si>
  <si>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</si>
  <si>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</si>
  <si>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</si>
  <si>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</si>
  <si>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</si>
  <si>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</si>
  <si>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</si>
  <si>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</si>
  <si>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</si>
  <si>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</si>
  <si>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</si>
  <si>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</si>
  <si>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</si>
  <si>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</si>
  <si>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</si>
  <si>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</si>
  <si>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</si>
  <si>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</si>
  <si>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</si>
  <si>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</si>
  <si>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</si>
  <si>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</si>
  <si>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</si>
  <si>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</si>
  <si>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</si>
  <si>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</si>
  <si>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</si>
  <si>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</si>
  <si>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</si>
  <si>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</si>
  <si>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</si>
  <si>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</si>
  <si>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</si>
  <si>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</si>
  <si>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</si>
  <si>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</si>
  <si>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</si>
  <si>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</si>
  <si>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</si>
  <si>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</si>
  <si>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</si>
  <si>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</si>
  <si>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</si>
  <si>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</si>
  <si>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</si>
  <si>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</si>
  <si>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</si>
  <si>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</si>
  <si>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</si>
  <si>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</si>
  <si>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</si>
  <si>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</si>
  <si>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</si>
  <si>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</si>
  <si>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</si>
  <si>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</si>
  <si>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</si>
  <si>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</si>
  <si>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</si>
  <si>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</si>
  <si>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</si>
  <si>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</si>
  <si>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</si>
  <si>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</si>
  <si>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</si>
  <si>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</si>
  <si>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</si>
  <si>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</si>
  <si>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</si>
  <si>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</si>
  <si>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</si>
  <si>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</si>
  <si>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</si>
  <si>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</si>
  <si>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</si>
  <si>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</si>
  <si>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</si>
  <si>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</si>
  <si>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</si>
  <si>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</si>
  <si>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</si>
  <si>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</si>
  <si>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</si>
  <si>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</si>
  <si>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</si>
  <si>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</si>
  <si>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</si>
  <si>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</si>
  <si>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</si>
  <si>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</si>
  <si>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</si>
  <si>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</si>
  <si>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</si>
  <si>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</si>
  <si>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</si>
  <si>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</si>
  <si>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</si>
  <si>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</si>
  <si>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</si>
  <si>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</si>
  <si>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</si>
  <si>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</si>
  <si>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</si>
  <si>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</si>
  <si>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</si>
  <si>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</si>
  <si>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</si>
  <si>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</si>
  <si>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</si>
  <si>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</si>
  <si>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</si>
  <si>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</si>
  <si>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</si>
  <si>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</si>
  <si>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</si>
  <si>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</si>
  <si>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</si>
  <si>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</si>
  <si>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</si>
  <si>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</si>
  <si>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</si>
  <si>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</si>
  <si>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</si>
  <si>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</si>
  <si>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</si>
  <si>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</si>
  <si>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</si>
  <si>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</si>
  <si>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</si>
  <si>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</si>
  <si>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</si>
  <si>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</si>
  <si>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</si>
  <si>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</si>
  <si>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</si>
  <si>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</si>
  <si>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</si>
  <si>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</si>
  <si>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</si>
  <si>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</si>
  <si>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</si>
  <si>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</si>
  <si>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</si>
  <si>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</si>
  <si>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</si>
  <si>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</si>
  <si>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</si>
  <si>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</si>
  <si>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</si>
  <si>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</si>
  <si>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</si>
  <si>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</si>
  <si>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</si>
  <si>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</si>
  <si>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</si>
  <si>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</si>
  <si>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</si>
  <si>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</si>
  <si>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</si>
  <si>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</si>
  <si>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</si>
  <si>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</si>
  <si>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</si>
  <si>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</si>
  <si>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</si>
  <si>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</si>
  <si>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</si>
  <si>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</si>
  <si>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</si>
  <si>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</si>
  <si>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</si>
  <si>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</si>
  <si>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</si>
  <si>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</si>
  <si>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</si>
  <si>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</si>
  <si>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</si>
  <si>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</si>
  <si>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</si>
  <si>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</si>
  <si>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</si>
  <si>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</si>
  <si>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</si>
  <si>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</si>
  <si>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</si>
  <si>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</si>
  <si>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</si>
  <si>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</si>
  <si>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</si>
  <si>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</si>
  <si>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</si>
  <si>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</si>
  <si>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</si>
  <si>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</si>
  <si>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</si>
  <si>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</si>
  <si>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</si>
  <si>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</si>
  <si>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</si>
  <si>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</si>
  <si>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</si>
  <si>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</si>
  <si>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</si>
  <si>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</si>
  <si>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</si>
  <si>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</si>
  <si>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</si>
  <si>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</si>
  <si>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</si>
  <si>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</si>
  <si>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</si>
  <si>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</si>
  <si>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</si>
  <si>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</si>
  <si>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</si>
  <si>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</si>
  <si>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</si>
  <si>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</si>
  <si>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</si>
  <si>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</si>
  <si>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</si>
  <si>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</si>
  <si>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</si>
  <si>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</si>
  <si>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</si>
  <si>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</si>
  <si>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</si>
  <si>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</si>
  <si>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</si>
  <si>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</si>
  <si>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</si>
  <si>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</si>
  <si>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</si>
  <si>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</si>
  <si>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</si>
  <si>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</si>
  <si>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</si>
  <si>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</si>
  <si>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</si>
  <si>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</si>
  <si>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</si>
  <si>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</si>
  <si>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</si>
  <si>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</si>
  <si>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</si>
  <si>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</si>
  <si>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</si>
  <si>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</si>
  <si>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</si>
  <si>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</si>
  <si>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</si>
  <si>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</si>
  <si>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</si>
  <si>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</si>
  <si>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</si>
  <si>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</si>
  <si>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</si>
  <si>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</si>
  <si>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</si>
  <si>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</si>
  <si>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</si>
  <si>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</si>
  <si>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</si>
  <si>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</si>
  <si>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</si>
  <si>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</si>
  <si>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</si>
  <si>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</si>
  <si>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</si>
  <si>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</si>
  <si>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</si>
  <si>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</si>
  <si>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</si>
  <si>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</si>
  <si>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</si>
  <si>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</si>
  <si>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</si>
  <si>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</si>
  <si>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</si>
  <si>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</si>
  <si>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</si>
  <si>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</si>
  <si>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</si>
  <si>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</si>
  <si>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</si>
  <si>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</si>
  <si>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</si>
  <si>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</si>
  <si>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</si>
  <si>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</si>
  <si>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</si>
  <si>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</si>
  <si>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</si>
  <si>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</si>
  <si>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</si>
  <si>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</si>
  <si>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</si>
  <si>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</si>
  <si>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</si>
  <si>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</si>
  <si>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</si>
  <si>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</si>
  <si>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</si>
  <si>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</si>
  <si>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</si>
  <si>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</si>
  <si>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</si>
  <si>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</si>
  <si>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</si>
  <si>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</si>
  <si>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</si>
  <si>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</si>
  <si>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</si>
  <si>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</si>
  <si>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</si>
  <si>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</si>
  <si>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</si>
  <si>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</si>
  <si>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</si>
  <si>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</si>
  <si>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</si>
  <si>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</si>
  <si>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</si>
  <si>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</si>
  <si>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</si>
  <si>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</si>
  <si>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</si>
  <si>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</si>
  <si>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</si>
  <si>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</si>
  <si>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</si>
  <si>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</si>
  <si>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</si>
  <si>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</si>
  <si>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</si>
  <si>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</si>
  <si>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</si>
  <si>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</si>
  <si>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</si>
  <si>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</si>
  <si>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</si>
  <si>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</si>
  <si>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</si>
  <si>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</si>
  <si>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</si>
  <si>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</si>
  <si>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</si>
  <si>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</si>
  <si>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</si>
  <si>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</si>
  <si>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</si>
  <si>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</si>
  <si>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</si>
  <si>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</si>
  <si>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</si>
  <si>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</si>
  <si>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</si>
  <si>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</si>
  <si>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</si>
  <si>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</si>
  <si>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</si>
  <si>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</si>
  <si>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</si>
  <si>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</si>
  <si>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</si>
  <si>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</si>
  <si>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</si>
  <si>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</si>
  <si>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</si>
  <si>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</si>
  <si>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</si>
  <si>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</si>
  <si>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</si>
  <si>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</si>
  <si>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</si>
  <si>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</si>
  <si>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</si>
  <si>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</si>
  <si>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</si>
  <si>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</si>
  <si>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</si>
  <si>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</si>
  <si>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</si>
  <si>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</si>
  <si>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</si>
  <si>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</si>
  <si>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</si>
  <si>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</si>
  <si>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</si>
  <si>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</si>
  <si>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</si>
  <si>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</si>
  <si>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</si>
  <si>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</si>
  <si>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</si>
  <si>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</si>
  <si>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</si>
  <si>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</si>
  <si>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</si>
  <si>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</si>
  <si>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</si>
  <si>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</si>
  <si>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</si>
  <si>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</si>
  <si>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</si>
  <si>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</si>
  <si>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</si>
  <si>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</si>
  <si>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</si>
  <si>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</si>
  <si>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</si>
  <si>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</si>
  <si>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</si>
  <si>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</si>
  <si>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</si>
  <si>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</si>
  <si>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</si>
  <si>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</si>
  <si>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</si>
  <si>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</si>
  <si>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</si>
  <si>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</si>
  <si>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</si>
  <si>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</si>
  <si>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</si>
  <si>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</si>
  <si>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</si>
  <si>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</si>
  <si>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</si>
  <si>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</si>
  <si>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</si>
  <si>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</si>
  <si>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</si>
  <si>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</si>
  <si>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</si>
  <si>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</si>
  <si>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</si>
  <si>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</si>
  <si>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</si>
  <si>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</si>
  <si>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</si>
  <si>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</si>
  <si>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</si>
  <si>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</si>
  <si>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</si>
  <si>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</si>
  <si>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</si>
  <si>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</si>
  <si>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</si>
  <si>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</si>
  <si>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</si>
  <si>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</si>
  <si>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</si>
  <si>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</si>
  <si>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</si>
  <si>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</si>
  <si>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</si>
  <si>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</si>
  <si>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</si>
  <si>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</si>
  <si>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</si>
  <si>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</si>
  <si>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</si>
  <si>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</si>
  <si>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</si>
  <si>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</si>
  <si>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</si>
  <si>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</si>
  <si>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</si>
  <si>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</si>
  <si>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</si>
  <si>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</si>
  <si>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</si>
  <si>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</si>
  <si>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</si>
  <si>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</si>
  <si>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</si>
  <si>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</si>
  <si>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</si>
  <si>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</si>
  <si>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</si>
  <si>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</si>
  <si>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</si>
  <si>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</si>
  <si>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</si>
  <si>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</si>
  <si>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</si>
  <si>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</si>
  <si>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</si>
  <si>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</si>
  <si>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</si>
  <si>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</si>
  <si>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</si>
  <si>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</si>
  <si>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</si>
  <si>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</si>
  <si>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</si>
  <si>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</si>
  <si>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</si>
  <si>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</si>
  <si>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</si>
  <si>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</si>
  <si>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</si>
  <si>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</si>
  <si>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</si>
  <si>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</si>
  <si>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</si>
  <si>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</si>
  <si>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</si>
  <si>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</si>
  <si>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</si>
  <si>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</si>
  <si>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</si>
  <si>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</si>
  <si>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</si>
  <si>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</si>
  <si>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</si>
  <si>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</si>
  <si>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</si>
  <si>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</si>
  <si>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</si>
  <si>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</si>
  <si>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</si>
  <si>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</si>
  <si>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</si>
  <si>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</si>
  <si>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</si>
  <si>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</si>
  <si>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</si>
  <si>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</si>
  <si>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</si>
  <si>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</si>
  <si>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</si>
  <si>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</si>
  <si>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</si>
  <si>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</si>
  <si>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</si>
  <si>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</si>
  <si>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</si>
  <si>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</si>
  <si>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</si>
  <si>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</si>
  <si>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</si>
  <si>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</si>
  <si>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</si>
  <si>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</si>
  <si>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</si>
  <si>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</si>
  <si>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</si>
  <si>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</si>
  <si>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</si>
  <si>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</si>
  <si>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</si>
  <si>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</si>
  <si>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</si>
  <si>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</si>
  <si>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</si>
  <si>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</si>
  <si>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</si>
  <si>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</si>
  <si>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</si>
  <si>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</si>
  <si>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</si>
  <si>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</si>
  <si>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</si>
  <si>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</si>
  <si>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</si>
  <si>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</si>
  <si>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</si>
  <si>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</si>
  <si>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</si>
  <si>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</si>
  <si>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</si>
  <si>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</si>
  <si>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</si>
  <si>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</si>
  <si>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</si>
  <si>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</si>
  <si>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</si>
  <si>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</si>
  <si>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</si>
  <si>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</si>
  <si>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</si>
  <si>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</si>
  <si>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</si>
  <si>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</si>
  <si>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</si>
  <si>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</si>
  <si>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</si>
  <si>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</si>
  <si>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</si>
  <si>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</si>
  <si>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</si>
  <si>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</si>
  <si>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</si>
  <si>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</si>
  <si>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</si>
  <si>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</si>
  <si>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</si>
  <si>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</si>
  <si>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</si>
  <si>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</si>
  <si>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</si>
  <si>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</si>
  <si>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</si>
  <si>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</si>
  <si>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</si>
  <si>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</si>
  <si>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</si>
  <si>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</si>
  <si>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</si>
  <si>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</si>
  <si>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</si>
  <si>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</si>
  <si>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</si>
  <si>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</si>
  <si>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</si>
  <si>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</si>
  <si>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</si>
  <si>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</si>
  <si>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</si>
  <si>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</si>
  <si>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</si>
  <si>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</si>
  <si>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</si>
  <si>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</si>
  <si>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</si>
  <si>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</si>
  <si>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</si>
  <si>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</si>
  <si>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</si>
  <si>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</si>
  <si>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</si>
  <si>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</si>
  <si>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</si>
  <si>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</si>
  <si>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</si>
  <si>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</si>
  <si>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</si>
  <si>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</si>
  <si>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</si>
  <si>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</si>
  <si>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</si>
  <si>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</si>
  <si>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</si>
  <si>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</si>
  <si>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</si>
  <si>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</si>
  <si>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</si>
  <si>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</si>
  <si>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</si>
  <si>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</si>
  <si>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</si>
  <si>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</si>
  <si>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</si>
  <si>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</si>
  <si>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</si>
  <si>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</si>
  <si>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</si>
  <si>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</si>
  <si>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</si>
  <si>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</si>
  <si>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</si>
  <si>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</si>
  <si>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</si>
  <si>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</si>
  <si>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</si>
  <si>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</si>
  <si>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</si>
  <si>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</si>
  <si>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</si>
  <si>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</si>
  <si>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</si>
  <si>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</si>
  <si>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</si>
  <si>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</si>
  <si>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</si>
  <si>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</si>
  <si>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</si>
  <si>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</si>
  <si>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</si>
  <si>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</si>
  <si>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</si>
  <si>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</si>
  <si>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</si>
  <si>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</si>
  <si>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</si>
  <si>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</si>
  <si>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</si>
  <si>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</si>
  <si>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</si>
  <si>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</si>
  <si>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</si>
  <si>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</si>
  <si>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</si>
  <si>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</si>
  <si>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</si>
  <si>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</si>
  <si>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</si>
  <si>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</si>
  <si>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</si>
  <si>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</si>
  <si>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</si>
  <si>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</si>
  <si>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</si>
  <si>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</si>
  <si>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</si>
  <si>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</si>
  <si>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</si>
  <si>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</si>
  <si>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</si>
  <si>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</si>
  <si>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</si>
  <si>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</si>
  <si>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</si>
  <si>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</si>
  <si>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</si>
  <si>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</si>
  <si>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</si>
  <si>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</si>
  <si>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</si>
  <si>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</si>
  <si>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</si>
  <si>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</si>
  <si>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</si>
  <si>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</si>
  <si>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</si>
  <si>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</si>
  <si>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</si>
  <si>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</si>
  <si>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</si>
  <si>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</si>
  <si>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</si>
  <si>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</si>
  <si>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</si>
  <si>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</si>
  <si>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</si>
  <si>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</si>
  <si>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</si>
  <si>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</si>
  <si>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</si>
  <si>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</si>
  <si>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</si>
  <si>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</si>
  <si>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</si>
  <si>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</si>
  <si>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</si>
  <si>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</si>
  <si>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</si>
  <si>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</si>
  <si>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</si>
  <si>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</si>
  <si>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</si>
  <si>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</si>
  <si>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</si>
  <si>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</si>
  <si>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</si>
  <si>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</si>
  <si>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</si>
  <si>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</si>
  <si>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</si>
  <si>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</si>
  <si>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</si>
  <si>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</si>
  <si>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</si>
  <si>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</si>
  <si>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</si>
  <si>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</si>
  <si>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</si>
  <si>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</si>
  <si>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</si>
  <si>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</si>
  <si>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</si>
  <si>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</si>
  <si>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</si>
  <si>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</si>
  <si>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</si>
  <si>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</si>
  <si>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</si>
  <si>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</si>
  <si>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</si>
  <si>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</si>
  <si>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</si>
  <si>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</si>
  <si>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</si>
  <si>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</si>
  <si>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</si>
  <si>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</si>
  <si>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</si>
  <si>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</si>
  <si>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</si>
  <si>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</si>
  <si>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</si>
  <si>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</si>
  <si>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</si>
  <si>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</si>
  <si>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</si>
  <si>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</si>
  <si>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</si>
  <si>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</si>
  <si>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</si>
  <si>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</si>
  <si>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</si>
  <si>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</si>
  <si>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</si>
  <si>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</si>
  <si>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</si>
  <si>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</si>
  <si>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</si>
  <si>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</si>
  <si>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</si>
  <si>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</si>
  <si>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</si>
  <si>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</si>
  <si>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</si>
  <si>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</si>
  <si>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</si>
  <si>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</si>
  <si>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</si>
  <si>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</si>
  <si>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</si>
  <si>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</si>
  <si>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</si>
  <si>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</si>
  <si>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</si>
  <si>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</si>
  <si>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</si>
  <si>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</si>
  <si>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</si>
  <si>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</si>
  <si>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</si>
  <si>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</si>
  <si>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</si>
  <si>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</si>
  <si>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</si>
  <si>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</si>
  <si>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</si>
  <si>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</si>
  <si>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</si>
  <si>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</si>
  <si>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</si>
  <si>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</si>
  <si>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</si>
  <si>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</si>
  <si>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</si>
  <si>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</si>
  <si>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</si>
  <si>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</si>
  <si>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</si>
  <si>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</si>
  <si>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</si>
  <si>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</si>
  <si>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</si>
  <si>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</si>
  <si>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</si>
  <si>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</si>
  <si>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</si>
  <si>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</si>
  <si>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</si>
  <si>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</si>
  <si>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</si>
  <si>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</si>
  <si>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</si>
  <si>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</si>
  <si>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</si>
  <si>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</si>
  <si>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</si>
  <si>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</si>
  <si>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</si>
  <si>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</si>
  <si>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</si>
  <si>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</si>
  <si>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</si>
  <si>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</si>
  <si>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</si>
  <si>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</si>
  <si>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</si>
  <si>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</si>
  <si>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</si>
  <si>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</si>
  <si>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</si>
  <si>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</si>
  <si>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</si>
  <si>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</si>
  <si>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</si>
  <si>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</si>
  <si>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</si>
  <si>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</si>
  <si>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</si>
  <si>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</si>
  <si>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</si>
  <si>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</si>
  <si>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</si>
  <si>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</si>
  <si>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</si>
  <si>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</si>
  <si>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</si>
  <si>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</si>
  <si>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</si>
  <si>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</si>
  <si>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</si>
  <si>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</si>
  <si>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</si>
  <si>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</si>
  <si>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</si>
  <si>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</si>
  <si>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</si>
  <si>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</si>
  <si>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</si>
  <si>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</si>
  <si>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</si>
  <si>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</si>
  <si>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</si>
  <si>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</si>
  <si>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</si>
  <si>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</si>
  <si>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</si>
  <si>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</si>
  <si>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</si>
  <si>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</si>
  <si>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</si>
  <si>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</si>
  <si>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</si>
  <si>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</si>
  <si>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</si>
  <si>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</si>
  <si>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</si>
  <si>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</si>
  <si>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</si>
  <si>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</si>
  <si>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</si>
  <si>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</si>
  <si>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</si>
  <si>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</si>
  <si>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</si>
  <si>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</si>
  <si>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</si>
  <si>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</si>
  <si>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</si>
  <si>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</si>
  <si>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</si>
  <si>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</si>
  <si>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</si>
  <si>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</si>
  <si>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</si>
  <si>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</si>
  <si>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</si>
  <si>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</si>
  <si>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</si>
  <si>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</si>
  <si>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</si>
  <si>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</si>
  <si>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</si>
  <si>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</si>
  <si>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</si>
  <si>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</si>
  <si>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</si>
  <si>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</si>
  <si>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</si>
  <si>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</si>
  <si>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</si>
  <si>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</si>
  <si>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</si>
  <si>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</si>
  <si>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</si>
  <si>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</si>
  <si>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</si>
  <si>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</si>
  <si>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</si>
  <si>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</si>
  <si>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</si>
  <si>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</si>
  <si>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</si>
  <si>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</si>
  <si>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</si>
  <si>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</si>
  <si>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</si>
  <si>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</si>
  <si>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</si>
  <si>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</si>
  <si>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</si>
  <si>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</si>
  <si>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</si>
  <si>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</si>
  <si>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</si>
  <si>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</si>
  <si>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</si>
  <si>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</si>
  <si>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</si>
  <si>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</si>
  <si>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</si>
  <si>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</si>
  <si>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</si>
  <si>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</si>
  <si>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</si>
  <si>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</si>
  <si>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</si>
  <si>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</si>
  <si>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</si>
  <si>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</si>
  <si>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</si>
  <si>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</si>
  <si>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</si>
  <si>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</si>
  <si>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</si>
  <si>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</si>
  <si>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</si>
  <si>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</si>
  <si>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</si>
  <si>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</si>
  <si>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</si>
  <si>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</si>
  <si>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</si>
  <si>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</si>
  <si>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</si>
  <si>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</si>
  <si>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</si>
  <si>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</si>
  <si>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</si>
  <si>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</si>
  <si>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</si>
  <si>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</si>
  <si>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</si>
  <si>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</si>
  <si>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</si>
  <si>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</si>
  <si>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</si>
  <si>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</si>
  <si>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</si>
  <si>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</si>
  <si>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</si>
  <si>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</si>
  <si>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</si>
  <si>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</si>
  <si>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</si>
  <si>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</si>
  <si>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</si>
  <si>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</si>
  <si>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</si>
  <si>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</si>
  <si>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</si>
  <si>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</si>
  <si>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</si>
  <si>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</si>
  <si>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</si>
  <si>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</si>
  <si>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</si>
  <si>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</si>
  <si>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</si>
  <si>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</si>
  <si>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</si>
  <si>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</si>
  <si>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</si>
  <si>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</si>
  <si>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</si>
  <si>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</si>
  <si>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</si>
  <si>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</si>
  <si>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</si>
  <si>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</si>
  <si>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</si>
  <si>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</si>
  <si>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</si>
  <si>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</si>
  <si>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</si>
  <si>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</si>
  <si>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</si>
  <si>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</si>
  <si>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</si>
  <si>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</si>
  <si>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</si>
  <si>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</si>
  <si>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</si>
  <si>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</si>
  <si>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</si>
  <si>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</si>
  <si>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</si>
  <si>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</si>
  <si>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</si>
  <si>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</si>
  <si>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</si>
  <si>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</si>
  <si>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</si>
  <si>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</si>
  <si>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</si>
  <si>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</si>
  <si>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</si>
  <si>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</si>
  <si>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</si>
  <si>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</si>
  <si>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</si>
  <si>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</si>
  <si>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</si>
  <si>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</si>
  <si>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</si>
  <si>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</si>
  <si>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</si>
  <si>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</si>
  <si>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</si>
  <si>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</si>
  <si>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</si>
  <si>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</si>
  <si>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</si>
  <si>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</si>
  <si>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</si>
  <si>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</si>
  <si>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</si>
  <si>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</si>
  <si>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</si>
  <si>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</si>
  <si>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</si>
  <si>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</si>
  <si>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</si>
  <si>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</si>
  <si>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</si>
  <si>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</si>
  <si>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</si>
  <si>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</si>
  <si>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</si>
  <si>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</si>
  <si>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</si>
  <si>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</si>
  <si>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</si>
  <si>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</si>
  <si>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</si>
  <si>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</si>
  <si>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</si>
  <si>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</si>
  <si>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</si>
  <si>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</si>
  <si>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</si>
  <si>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</si>
  <si>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</si>
  <si>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</si>
  <si>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</si>
  <si>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</si>
  <si>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</si>
  <si>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</si>
  <si>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</si>
  <si>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</si>
  <si>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</si>
  <si>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</si>
  <si>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</si>
  <si>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</si>
  <si>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</si>
  <si>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</si>
  <si>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</si>
  <si>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</si>
  <si>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</si>
  <si>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</si>
  <si>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</si>
  <si>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</si>
  <si>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</si>
  <si>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</si>
  <si>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</si>
  <si>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</si>
  <si>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</si>
  <si>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</si>
  <si>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</si>
  <si>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</si>
  <si>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</si>
  <si>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</si>
  <si>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</si>
  <si>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</si>
  <si>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</si>
  <si>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</si>
  <si>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</si>
  <si>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</si>
  <si>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</si>
  <si>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</si>
  <si>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</si>
  <si>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</si>
  <si>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</si>
  <si>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</si>
  <si>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</si>
  <si>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</si>
  <si>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</si>
  <si>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</si>
  <si>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</si>
  <si>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</si>
  <si>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</si>
  <si>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</si>
  <si>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</si>
  <si>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</si>
  <si>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</si>
  <si>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</si>
  <si>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</si>
  <si>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</si>
  <si>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</si>
  <si>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</si>
  <si>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</si>
  <si>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</si>
  <si>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</si>
  <si>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</si>
  <si>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</si>
  <si>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</si>
  <si>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</si>
  <si>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</si>
  <si>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</si>
  <si>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</si>
  <si>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</si>
  <si>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</si>
  <si>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</si>
  <si>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</si>
  <si>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</si>
  <si>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</si>
  <si>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</si>
  <si>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</si>
  <si>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</si>
  <si>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</si>
  <si>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</si>
  <si>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</si>
  <si>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</si>
  <si>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</si>
  <si>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</si>
  <si>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</si>
  <si>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</si>
  <si>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</si>
  <si>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</si>
  <si>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</si>
  <si>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</si>
  <si>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</si>
  <si>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</si>
  <si>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</si>
  <si>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</si>
  <si>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</si>
  <si>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</si>
  <si>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</si>
  <si>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</si>
  <si>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</si>
  <si>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</si>
  <si>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</si>
  <si>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</si>
  <si>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</si>
  <si>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</si>
  <si>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</si>
  <si>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</si>
  <si>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</si>
  <si>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</si>
  <si>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</si>
  <si>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</si>
  <si>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</si>
  <si>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</si>
  <si>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</si>
  <si>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</si>
  <si>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</si>
  <si>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</si>
  <si>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</si>
  <si>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</si>
  <si>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</si>
  <si>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</si>
  <si>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</si>
  <si>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</si>
  <si>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</si>
  <si>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</si>
  <si>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</si>
  <si>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</si>
  <si>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</si>
  <si>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</si>
  <si>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</si>
  <si>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</si>
  <si>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</si>
  <si>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</si>
  <si>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</si>
  <si>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</si>
  <si>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</si>
  <si>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</si>
  <si>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</si>
  <si>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</si>
  <si>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</si>
  <si>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</si>
  <si>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</si>
  <si>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</si>
  <si>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</si>
  <si>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</si>
  <si>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</si>
  <si>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</si>
  <si>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</si>
  <si>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</si>
  <si>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</si>
  <si>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</si>
  <si>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</si>
  <si>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</si>
  <si>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</si>
  <si>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</si>
  <si>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</si>
  <si>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</si>
  <si>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</si>
  <si>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</si>
  <si>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</si>
  <si>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</si>
  <si>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</si>
  <si>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</si>
  <si>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</si>
  <si>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</si>
  <si>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</si>
  <si>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</si>
  <si>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</si>
  <si>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</si>
  <si>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</si>
  <si>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</si>
  <si>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</si>
  <si>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</si>
  <si>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</si>
  <si>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</si>
  <si>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</si>
  <si>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</si>
  <si>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</si>
  <si>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</si>
  <si>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</si>
  <si>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</si>
  <si>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</si>
  <si>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</si>
  <si>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</si>
  <si>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</si>
  <si>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</si>
  <si>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</si>
  <si>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</si>
  <si>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</si>
  <si>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</si>
  <si>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</si>
  <si>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</si>
  <si>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</si>
  <si>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</si>
  <si>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</si>
  <si>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</si>
  <si>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</si>
  <si>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</si>
  <si>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</si>
  <si>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</si>
  <si>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</si>
  <si>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</si>
  <si>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</si>
  <si>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</si>
  <si>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</si>
  <si>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</si>
  <si>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</si>
  <si>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</si>
  <si>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</si>
  <si>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</si>
  <si>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</si>
  <si>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</si>
  <si>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</si>
  <si>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</si>
  <si>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</si>
  <si>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</si>
  <si>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</si>
  <si>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</si>
  <si>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</si>
  <si>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</si>
  <si>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</si>
  <si>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</si>
  <si>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</si>
  <si>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</si>
  <si>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</si>
  <si>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</si>
  <si>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</si>
  <si>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</si>
  <si>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</si>
  <si>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</si>
  <si>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</si>
  <si>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</si>
  <si>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</si>
  <si>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</si>
  <si>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</si>
  <si>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</si>
  <si>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</si>
  <si>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</si>
  <si>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</si>
  <si>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</si>
  <si>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</si>
  <si>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</si>
  <si>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</si>
  <si>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</si>
  <si>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</si>
  <si>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</si>
  <si>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</si>
  <si>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</si>
  <si>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</si>
  <si>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</si>
  <si>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</si>
  <si>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</si>
  <si>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</si>
  <si>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</si>
  <si>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</si>
  <si>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</si>
  <si>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</si>
  <si>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</si>
  <si>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</si>
  <si>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</si>
  <si>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</si>
  <si>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</si>
  <si>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</si>
  <si>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</si>
  <si>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</si>
  <si>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</si>
  <si>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</si>
  <si>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</si>
  <si>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</si>
  <si>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</si>
  <si>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</si>
  <si>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</si>
  <si>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</si>
  <si>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</si>
  <si>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</si>
  <si>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</si>
  <si>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</si>
  <si>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</si>
  <si>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</si>
  <si>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</si>
  <si>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</si>
  <si>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</si>
  <si>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</si>
  <si>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</si>
  <si>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</si>
  <si>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</si>
  <si>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</si>
  <si>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</si>
  <si>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</si>
  <si>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</si>
  <si>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</si>
  <si>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</si>
  <si>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</si>
  <si>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</si>
  <si>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</si>
  <si>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</si>
  <si>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</si>
  <si>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</si>
  <si>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</si>
  <si>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</si>
  <si>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</si>
  <si>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</si>
  <si>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</si>
  <si>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</si>
  <si>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</si>
  <si>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</si>
  <si>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</si>
  <si>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</si>
  <si>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</si>
  <si>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</si>
  <si>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</si>
  <si>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</si>
  <si>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</si>
  <si>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</si>
  <si>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</si>
  <si>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</si>
  <si>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</si>
  <si>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</si>
  <si>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</si>
  <si>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</si>
  <si>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</si>
  <si>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</si>
  <si>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</si>
  <si>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</si>
  <si>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</si>
  <si>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</si>
  <si>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</si>
  <si>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</si>
  <si>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</si>
  <si>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</si>
  <si>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</si>
  <si>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</si>
  <si>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</si>
  <si>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</si>
  <si>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</si>
  <si>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</si>
  <si>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</si>
  <si>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</si>
  <si>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</si>
  <si>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</si>
  <si>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</si>
  <si>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</si>
  <si>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</si>
  <si>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</si>
  <si>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</si>
  <si>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</si>
  <si>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</si>
  <si>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</si>
  <si>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</si>
  <si>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</si>
  <si>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</si>
  <si>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</si>
  <si>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</si>
  <si>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</si>
  <si>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</si>
  <si>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</si>
  <si>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</si>
  <si>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</si>
  <si>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</si>
  <si>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</si>
  <si>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</si>
  <si>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</si>
  <si>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</si>
  <si>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</si>
  <si>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</si>
  <si>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</si>
  <si>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</si>
  <si>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</si>
  <si>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</si>
  <si>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</si>
  <si>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</si>
  <si>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</si>
  <si>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</si>
  <si>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</si>
  <si>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</si>
  <si>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</si>
  <si>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</si>
  <si>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</si>
  <si>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</si>
  <si>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</si>
  <si>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</si>
  <si>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</si>
  <si>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</si>
  <si>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</si>
  <si>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</si>
  <si>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</si>
  <si>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</si>
  <si>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</si>
  <si>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</si>
  <si>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</si>
  <si>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</si>
  <si>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</si>
  <si>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</si>
  <si>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</si>
  <si>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</si>
  <si>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</si>
  <si>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</si>
  <si>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</si>
  <si>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</si>
  <si>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</si>
  <si>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</si>
  <si>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</si>
  <si>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</si>
  <si>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</si>
  <si>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</si>
  <si>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</si>
  <si>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</si>
  <si>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</si>
  <si>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</si>
  <si>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</si>
  <si>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</si>
  <si>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</si>
  <si>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</si>
  <si>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</si>
  <si>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</si>
  <si>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</si>
  <si>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</si>
  <si>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</si>
  <si>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</si>
  <si>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</si>
  <si>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</si>
  <si>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</si>
  <si>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</si>
  <si>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</si>
  <si>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</si>
  <si>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</si>
  <si>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</si>
  <si>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</si>
  <si>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</si>
  <si>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</si>
  <si>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</si>
  <si>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</si>
  <si>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</si>
  <si>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</si>
  <si>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</si>
  <si>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</si>
  <si>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</si>
  <si>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</si>
  <si>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</si>
  <si>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</si>
  <si>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</si>
  <si>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</si>
  <si>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</si>
  <si>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</si>
  <si>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</si>
  <si>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</si>
  <si>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</si>
  <si>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</si>
  <si>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</si>
  <si>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</si>
  <si>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</si>
  <si>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</si>
  <si>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</si>
  <si>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</si>
  <si>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</si>
  <si>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</si>
  <si>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</si>
  <si>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</si>
  <si>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</si>
  <si>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</si>
  <si>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</si>
  <si>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</si>
  <si>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</si>
  <si>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</si>
  <si>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</si>
  <si>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</si>
  <si>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</si>
  <si>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</si>
  <si>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</si>
  <si>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</si>
  <si>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</si>
  <si>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</si>
  <si>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</si>
  <si>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</si>
  <si>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</si>
  <si>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</si>
  <si>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</si>
  <si>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</si>
  <si>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</si>
  <si>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</si>
  <si>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</si>
  <si>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</si>
  <si>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</si>
  <si>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</si>
  <si>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</si>
  <si>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</si>
  <si>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</si>
  <si>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</si>
  <si>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</si>
  <si>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</si>
  <si>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</si>
  <si>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</si>
  <si>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</si>
  <si>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</si>
  <si>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</si>
  <si>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</si>
  <si>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</si>
  <si>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</si>
  <si>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</si>
  <si>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</si>
  <si>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</si>
  <si>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</si>
  <si>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</si>
  <si>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</si>
  <si>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</si>
  <si>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</si>
  <si>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</si>
  <si>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</si>
  <si>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</si>
  <si>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</si>
  <si>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</si>
  <si>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</si>
  <si>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</si>
  <si>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</si>
  <si>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</si>
  <si>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</si>
  <si>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</si>
  <si>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</si>
  <si>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</si>
  <si>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</si>
  <si>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</si>
  <si>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</si>
  <si>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</si>
  <si>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</si>
  <si>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</si>
  <si>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</si>
  <si>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</si>
  <si>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</si>
  <si>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</si>
  <si>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</si>
  <si>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</si>
  <si>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</si>
  <si>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</si>
  <si>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</si>
  <si>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</si>
  <si>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</si>
  <si>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</si>
  <si>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</si>
  <si>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</si>
  <si>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</si>
  <si>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</si>
  <si>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</si>
  <si>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</si>
  <si>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</si>
  <si>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</si>
  <si>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</si>
  <si>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</si>
  <si>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</si>
  <si>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</si>
  <si>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</si>
  <si>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</si>
  <si>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</si>
  <si>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</si>
  <si>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</si>
  <si>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</si>
  <si>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</si>
  <si>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</si>
  <si>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</si>
  <si>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</si>
  <si>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</si>
  <si>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</si>
  <si>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</si>
  <si>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</si>
  <si>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</si>
  <si>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</si>
  <si>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</si>
  <si>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</si>
  <si>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</si>
  <si>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</si>
  <si>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</si>
  <si>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</si>
  <si>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</si>
  <si>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</si>
  <si>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</si>
  <si>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</si>
  <si>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</si>
  <si>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</si>
  <si>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</si>
  <si>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</si>
  <si>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</si>
  <si>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</si>
  <si>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</si>
  <si>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</si>
  <si>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</si>
  <si>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</si>
  <si>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</si>
  <si>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</si>
  <si>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</si>
  <si>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</si>
  <si>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</si>
  <si>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</si>
  <si>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</si>
  <si>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</si>
  <si>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</si>
  <si>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</si>
  <si>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</si>
  <si>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</si>
  <si>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</si>
  <si>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</si>
  <si>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</si>
  <si>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</si>
  <si>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</si>
  <si>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</si>
  <si>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</si>
  <si>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</si>
  <si>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</si>
  <si>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</si>
  <si>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</si>
  <si>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</si>
  <si>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</si>
  <si>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</si>
  <si>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</si>
  <si>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</si>
  <si>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</si>
  <si>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</si>
  <si>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</si>
  <si>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</si>
  <si>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</si>
  <si>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</si>
  <si>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</si>
  <si>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</si>
  <si>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</si>
  <si>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</si>
  <si>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</si>
  <si>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</si>
  <si>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</si>
  <si>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</si>
  <si>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</si>
  <si>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</si>
  <si>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</si>
  <si>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</si>
  <si>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</si>
  <si>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</si>
  <si>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</si>
  <si>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</si>
  <si>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</si>
  <si>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</si>
  <si>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</si>
  <si>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</si>
  <si>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</si>
  <si>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</si>
  <si>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</si>
  <si>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</si>
  <si>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</si>
  <si>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</si>
  <si>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</si>
  <si>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</si>
  <si>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</si>
  <si>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</si>
  <si>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</si>
  <si>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</si>
  <si>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</si>
  <si>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</si>
  <si>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</si>
  <si>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</si>
  <si>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</si>
  <si>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</si>
  <si>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</si>
  <si>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</si>
  <si>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</si>
  <si>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</si>
  <si>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</si>
  <si>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</si>
  <si>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</si>
  <si>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</si>
  <si>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</si>
  <si>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</si>
  <si>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</si>
  <si>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</si>
  <si>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</si>
  <si>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</si>
  <si>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</si>
  <si>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</si>
  <si>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</si>
  <si>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</si>
  <si>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</si>
  <si>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</si>
  <si>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</si>
  <si>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</si>
  <si>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</si>
  <si>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</si>
  <si>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</si>
  <si>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</si>
  <si>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</si>
  <si>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</si>
  <si>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</si>
  <si>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</si>
  <si>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</si>
  <si>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</si>
  <si>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</si>
  <si>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</si>
  <si>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</si>
  <si>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</si>
  <si>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</si>
  <si>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</si>
  <si>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</si>
  <si>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</si>
  <si>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</si>
  <si>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</si>
  <si>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</si>
  <si>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</si>
  <si>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</si>
  <si>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</si>
  <si>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</si>
  <si>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</si>
  <si>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</si>
  <si>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</si>
  <si>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</si>
  <si>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</si>
  <si>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</si>
  <si>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</si>
  <si>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</si>
  <si>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</si>
  <si>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</si>
  <si>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</si>
  <si>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</si>
  <si>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</si>
  <si>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</si>
  <si>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</si>
  <si>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</si>
  <si>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</si>
  <si>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</si>
  <si>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</si>
  <si>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</si>
  <si>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</si>
  <si>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</si>
  <si>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</si>
  <si>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</si>
  <si>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</si>
  <si>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</si>
  <si>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</si>
  <si>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</si>
  <si>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</si>
  <si>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</si>
  <si>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</si>
  <si>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</si>
  <si>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</si>
  <si>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</si>
  <si>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</si>
  <si>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</si>
  <si>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</si>
  <si>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</si>
  <si>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</si>
  <si>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</si>
  <si>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</si>
  <si>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</si>
  <si>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</si>
  <si>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</si>
  <si>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</si>
  <si>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</si>
  <si>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</si>
  <si>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</si>
  <si>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</si>
  <si>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</si>
  <si>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</si>
  <si>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</si>
  <si>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</si>
  <si>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</si>
  <si>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</si>
  <si>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</si>
  <si>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</si>
  <si>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</si>
  <si>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</si>
  <si>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</si>
  <si>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</si>
  <si>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</si>
  <si>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</si>
  <si>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</si>
  <si>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</si>
  <si>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</si>
  <si>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</si>
  <si>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</si>
  <si>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</si>
  <si>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</si>
  <si>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</si>
  <si>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</si>
  <si>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</si>
  <si>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</si>
  <si>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</si>
  <si>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</si>
  <si>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</si>
  <si>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</si>
  <si>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</si>
  <si>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</si>
  <si>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</si>
  <si>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</si>
  <si>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</si>
  <si>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</si>
  <si>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</si>
  <si>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</si>
  <si>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</si>
  <si>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</si>
  <si>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</si>
  <si>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</si>
  <si>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</si>
  <si>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</si>
  <si>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</si>
  <si>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</si>
  <si>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</si>
  <si>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</si>
  <si>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</si>
  <si>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</si>
  <si>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</si>
  <si>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</si>
  <si>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</si>
  <si>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</si>
  <si>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</si>
  <si>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</si>
  <si>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</si>
  <si>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</si>
  <si>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</si>
  <si>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</si>
  <si>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</si>
  <si>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</si>
  <si>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</si>
  <si>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</si>
  <si>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</si>
  <si>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</si>
  <si>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</si>
  <si>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</si>
  <si>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</si>
  <si>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</si>
  <si>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</si>
  <si>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</si>
  <si>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</si>
  <si>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</si>
  <si>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</si>
  <si>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</si>
  <si>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</si>
  <si>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</si>
  <si>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</si>
  <si>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</si>
  <si>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</si>
  <si>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</si>
  <si>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</si>
  <si>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</si>
  <si>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</si>
  <si>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</si>
  <si>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</si>
  <si>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</si>
  <si>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</si>
  <si>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</si>
  <si>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</si>
  <si>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</si>
  <si>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</si>
  <si>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</si>
  <si>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</si>
  <si>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</si>
  <si>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</si>
  <si>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</si>
  <si>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</si>
  <si>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</si>
  <si>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</si>
  <si>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</si>
  <si>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</si>
  <si>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</si>
  <si>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</si>
  <si>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</si>
  <si>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</si>
  <si>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</si>
  <si>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</si>
  <si>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</si>
  <si>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</si>
  <si>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</si>
  <si>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</si>
  <si>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</si>
  <si>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</si>
  <si>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</si>
  <si>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</si>
  <si>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</si>
  <si>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</si>
  <si>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</si>
  <si>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</si>
  <si>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</si>
  <si>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</si>
  <si>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</si>
  <si>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</si>
  <si>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</si>
  <si>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</si>
  <si>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</si>
  <si>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</si>
  <si>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</si>
  <si>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</si>
  <si>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</si>
  <si>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</si>
  <si>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</si>
  <si>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</si>
  <si>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</si>
  <si>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</si>
  <si>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</si>
  <si>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</si>
  <si>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</si>
  <si>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</si>
  <si>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</si>
  <si>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</si>
  <si>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</si>
  <si>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</si>
  <si>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</si>
  <si>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</si>
  <si>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</si>
  <si>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</si>
  <si>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</si>
  <si>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</si>
  <si>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</si>
  <si>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</si>
  <si>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</si>
  <si>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</si>
  <si>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</si>
  <si>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</si>
  <si>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</si>
  <si>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</si>
  <si>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</si>
  <si>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</si>
  <si>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</si>
  <si>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</si>
  <si>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</si>
  <si>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</si>
  <si>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</si>
  <si>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</si>
  <si>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</si>
  <si>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</si>
  <si>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</si>
  <si>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</si>
  <si>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</si>
  <si>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</si>
  <si>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</si>
  <si>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</si>
  <si>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</si>
  <si>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</si>
  <si>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</si>
  <si>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</si>
  <si>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</si>
  <si>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</si>
  <si>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</si>
  <si>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</si>
  <si>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</si>
  <si>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</si>
  <si>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</si>
  <si>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</si>
  <si>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</si>
  <si>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</si>
  <si>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</si>
  <si>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</si>
  <si>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</si>
  <si>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</si>
  <si>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</si>
  <si>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</si>
  <si>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</si>
  <si>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</si>
  <si>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</si>
  <si>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</si>
  <si>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</si>
  <si>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</si>
  <si>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</si>
  <si>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</si>
  <si>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</si>
  <si>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</si>
  <si>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</si>
  <si>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</si>
  <si>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</si>
  <si>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</si>
  <si>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</si>
  <si>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</si>
  <si>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</si>
  <si>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</si>
  <si>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</si>
  <si>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</si>
  <si>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</si>
  <si>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</si>
  <si>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</si>
  <si>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</si>
  <si>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</si>
  <si>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</si>
  <si>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</si>
  <si>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</si>
  <si>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</si>
  <si>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</si>
  <si>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</si>
  <si>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</si>
  <si>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</si>
  <si>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</si>
  <si>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</si>
  <si>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</si>
  <si>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</si>
  <si>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</si>
  <si>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</si>
  <si>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</si>
  <si>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</si>
  <si>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</si>
  <si>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</si>
  <si>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</si>
  <si>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</si>
  <si>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</si>
  <si>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</si>
  <si>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</si>
  <si>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</si>
  <si>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</si>
  <si>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</si>
  <si>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</si>
  <si>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</si>
  <si>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</si>
  <si>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</si>
  <si>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</si>
  <si>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</si>
  <si>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</si>
  <si>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</si>
  <si>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</si>
  <si>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</si>
  <si>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</si>
  <si>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</si>
  <si>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</si>
  <si>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</si>
  <si>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</si>
  <si>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</si>
  <si>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</si>
  <si>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</si>
  <si>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</si>
  <si>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</si>
  <si>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</si>
  <si>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</si>
  <si>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</si>
  <si>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</si>
  <si>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</si>
  <si>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</si>
  <si>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</si>
  <si>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</si>
  <si>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</si>
  <si>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</si>
  <si>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</si>
  <si>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</si>
  <si>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</si>
  <si>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</si>
  <si>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</si>
  <si>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</si>
  <si>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</si>
  <si>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</si>
  <si>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</si>
  <si>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</si>
  <si>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</si>
  <si>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</si>
  <si>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</si>
  <si>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</si>
  <si>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</si>
  <si>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</si>
  <si>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</si>
  <si>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</si>
  <si>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</si>
  <si>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</si>
  <si>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</si>
  <si>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</si>
  <si>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</si>
  <si>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</si>
  <si>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</si>
  <si>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</si>
  <si>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</si>
  <si>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</si>
  <si>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</si>
  <si>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</si>
  <si>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</si>
  <si>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</si>
  <si>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</si>
  <si>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</si>
  <si>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</si>
  <si>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</si>
  <si>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</si>
  <si>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</si>
  <si>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</si>
  <si>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</si>
  <si>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</si>
  <si>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</si>
  <si>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</si>
  <si>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</si>
  <si>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</si>
  <si>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</si>
  <si>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</si>
  <si>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</si>
  <si>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</si>
  <si>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</si>
  <si>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</si>
  <si>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</si>
  <si>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</si>
  <si>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</si>
  <si>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</si>
  <si>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</si>
  <si>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</si>
  <si>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</si>
  <si>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</si>
  <si>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</si>
  <si>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</si>
  <si>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</si>
  <si>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</si>
  <si>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</si>
  <si>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</si>
  <si>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</si>
  <si>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</si>
  <si>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</si>
  <si>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</si>
  <si>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</si>
  <si>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</si>
  <si>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</si>
  <si>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</si>
  <si>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</si>
  <si>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</si>
  <si>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</si>
  <si>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</si>
  <si>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</si>
  <si>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</si>
  <si>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</si>
  <si>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</si>
  <si>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</si>
  <si>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</si>
  <si>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</si>
  <si>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</si>
  <si>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</si>
  <si>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</si>
  <si>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</si>
  <si>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</si>
  <si>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</si>
  <si>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</si>
  <si>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</si>
  <si>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</si>
  <si>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</si>
  <si>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</si>
  <si>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</si>
  <si>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</si>
  <si>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</si>
  <si>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</si>
  <si>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</si>
  <si>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</si>
  <si>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</si>
  <si>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</si>
  <si>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</si>
  <si>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</si>
  <si>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</si>
  <si>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</si>
  <si>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</si>
  <si>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</si>
  <si>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</si>
  <si>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</si>
  <si>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</si>
  <si>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</si>
  <si>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</si>
  <si>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</si>
  <si>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</si>
  <si>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</si>
  <si>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</si>
  <si>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</si>
  <si>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</si>
  <si>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</si>
  <si>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</si>
  <si>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</si>
  <si>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</si>
  <si>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</si>
  <si>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</si>
  <si>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</si>
  <si>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</si>
  <si>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</si>
  <si>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</si>
  <si>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</si>
  <si>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</si>
  <si>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</si>
  <si>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</si>
  <si>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</si>
  <si>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</si>
  <si>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</si>
  <si>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</si>
  <si>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</si>
  <si>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</si>
  <si>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</si>
  <si>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</si>
  <si>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</si>
  <si>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</si>
  <si>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</si>
  <si>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</si>
  <si>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</si>
  <si>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</si>
  <si>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</si>
  <si>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</si>
  <si>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</si>
  <si>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</si>
  <si>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</si>
  <si>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</si>
  <si>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</si>
  <si>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</si>
  <si>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</si>
  <si>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</si>
  <si>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</si>
  <si>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</si>
  <si>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</si>
  <si>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</si>
  <si>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</si>
  <si>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</si>
  <si>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</si>
  <si>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</si>
  <si>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</si>
  <si>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</si>
  <si>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</si>
  <si>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</si>
  <si>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</si>
  <si>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</si>
  <si>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</si>
  <si>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</si>
  <si>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</si>
  <si>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</si>
  <si>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</si>
  <si>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</si>
  <si>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</si>
  <si>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</si>
  <si>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</si>
  <si>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</si>
  <si>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</si>
  <si>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</si>
  <si>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</si>
  <si>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</si>
  <si>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</si>
  <si>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</si>
  <si>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</si>
  <si>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</si>
  <si>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</si>
  <si>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</si>
  <si>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</si>
  <si>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</si>
  <si>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</si>
  <si>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</si>
  <si>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</si>
  <si>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</si>
  <si>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</si>
  <si>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</si>
  <si>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</si>
  <si>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</si>
  <si>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</si>
  <si>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</si>
  <si>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</si>
  <si>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</si>
  <si>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</si>
  <si>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</si>
  <si>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</si>
  <si>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</si>
  <si>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</si>
  <si>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</si>
  <si>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</si>
  <si>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</si>
  <si>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</si>
  <si>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</si>
  <si>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</si>
  <si>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</si>
  <si>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</si>
  <si>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</si>
  <si>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</si>
  <si>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</si>
  <si>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</si>
  <si>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</si>
  <si>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</si>
  <si>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</si>
  <si>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</si>
  <si>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</si>
  <si>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</si>
  <si>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</si>
  <si>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</si>
  <si>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</si>
  <si>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</si>
  <si>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</si>
  <si>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</si>
  <si>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</si>
  <si>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</si>
  <si>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</si>
  <si>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</si>
  <si>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</si>
  <si>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</si>
  <si>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</si>
  <si>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</si>
  <si>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</si>
  <si>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</si>
  <si>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</si>
  <si>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</si>
  <si>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</si>
  <si>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</si>
  <si>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</si>
  <si>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</si>
  <si>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</si>
  <si>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</si>
  <si>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</si>
  <si>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</si>
  <si>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</si>
  <si>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</si>
  <si>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</si>
  <si>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</si>
  <si>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</si>
  <si>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</si>
  <si>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</si>
  <si>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</si>
  <si>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</si>
  <si>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</si>
  <si>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</si>
  <si>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</si>
  <si>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</si>
  <si>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</si>
  <si>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</si>
  <si>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</si>
  <si>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</si>
  <si>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</si>
  <si>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</si>
  <si>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</si>
  <si>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</si>
  <si>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</si>
  <si>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</si>
  <si>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</si>
  <si>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</si>
  <si>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</si>
  <si>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</si>
  <si>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</si>
  <si>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</si>
  <si>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</si>
  <si>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</si>
  <si>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</si>
  <si>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</si>
  <si>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</si>
  <si>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</si>
  <si>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</si>
  <si>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</si>
  <si>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</si>
  <si>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</si>
  <si>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</si>
  <si>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</si>
  <si>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</si>
  <si>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</si>
  <si>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</si>
  <si>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</si>
  <si>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</si>
  <si>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</si>
  <si>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</si>
  <si>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</si>
  <si>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</si>
  <si>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</si>
  <si>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</si>
  <si>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</si>
  <si>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</si>
  <si>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</si>
  <si>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</si>
  <si>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</si>
  <si>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</si>
  <si>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</si>
  <si>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</si>
  <si>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</si>
  <si>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</si>
  <si>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</si>
  <si>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</si>
  <si>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</si>
  <si>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</si>
  <si>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</si>
  <si>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</si>
  <si>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</si>
  <si>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</si>
  <si>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</si>
  <si>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</si>
  <si>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</si>
  <si>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</si>
  <si>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</si>
  <si>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</si>
  <si>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</si>
  <si>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</si>
  <si>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</si>
  <si>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</si>
  <si>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</si>
  <si>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</si>
  <si>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</si>
  <si>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</si>
  <si>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</si>
  <si>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</si>
  <si>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</si>
  <si>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</si>
  <si>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</si>
  <si>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</si>
  <si>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</si>
  <si>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</si>
  <si>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</si>
  <si>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</si>
  <si>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</si>
  <si>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</si>
  <si>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</si>
  <si>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</si>
  <si>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</si>
  <si>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</si>
  <si>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</si>
  <si>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</si>
  <si>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</si>
  <si>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</si>
  <si>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</si>
  <si>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</si>
  <si>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</si>
  <si>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</si>
  <si>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</si>
  <si>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</si>
  <si>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</si>
  <si>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</si>
  <si>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</si>
  <si>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</si>
  <si>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</si>
  <si>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</si>
  <si>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</si>
  <si>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</si>
  <si>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</si>
  <si>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</si>
  <si>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</si>
  <si>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</si>
  <si>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</si>
  <si>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</si>
  <si>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</si>
  <si>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</si>
  <si>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</si>
  <si>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</si>
  <si>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</si>
  <si>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</si>
  <si>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</si>
  <si>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</si>
  <si>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</si>
  <si>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</si>
  <si>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</si>
  <si>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</si>
  <si>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</si>
  <si>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</si>
  <si>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</si>
  <si>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</si>
  <si>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</si>
  <si>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</si>
  <si>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</si>
  <si>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</si>
  <si>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</si>
  <si>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</si>
  <si>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</si>
  <si>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</si>
  <si>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</si>
  <si>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</si>
  <si>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</si>
  <si>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</si>
  <si>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</si>
  <si>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</si>
  <si>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</si>
  <si>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</si>
  <si>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</si>
  <si>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</si>
  <si>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</si>
  <si>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</si>
  <si>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</si>
  <si>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</si>
  <si>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</si>
  <si>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</si>
  <si>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</si>
  <si>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</si>
  <si>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</si>
  <si>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</si>
  <si>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</si>
  <si>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</si>
  <si>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</si>
  <si>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</si>
  <si>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</si>
  <si>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</si>
  <si>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</si>
  <si>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</si>
  <si>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</si>
  <si>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</si>
  <si>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</si>
  <si>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</si>
  <si>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</si>
  <si>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</si>
  <si>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</si>
  <si>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</si>
  <si>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</si>
  <si>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</si>
  <si>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</si>
  <si>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</si>
  <si>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</si>
  <si>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</si>
  <si>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</si>
  <si>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</si>
  <si>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</si>
  <si>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</si>
  <si>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</si>
  <si>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</si>
  <si>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</si>
  <si>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</si>
  <si>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</si>
  <si>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</si>
  <si>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</si>
  <si>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</si>
  <si>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</si>
  <si>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</si>
  <si>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</si>
  <si>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</si>
  <si>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</si>
  <si>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</si>
  <si>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</si>
  <si>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</si>
  <si>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</si>
  <si>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</si>
  <si>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</si>
  <si>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</si>
  <si>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</si>
  <si>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</si>
  <si>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</si>
  <si>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</si>
  <si>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</si>
  <si>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</si>
  <si>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</si>
  <si>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</si>
  <si>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</si>
  <si>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</si>
  <si>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</si>
  <si>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</si>
  <si>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</si>
  <si>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</si>
  <si>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</si>
  <si>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</si>
  <si>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</si>
  <si>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</si>
  <si>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</si>
  <si>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</si>
  <si>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</si>
  <si>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</si>
  <si>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</si>
  <si>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</si>
  <si>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</si>
  <si>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</si>
  <si>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</si>
  <si>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</si>
  <si>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</si>
  <si>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</si>
  <si>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</si>
  <si>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</si>
  <si>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</si>
  <si>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</si>
  <si>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</si>
  <si>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</si>
  <si>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</si>
  <si>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</si>
  <si>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</si>
  <si>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</si>
  <si>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</si>
  <si>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</si>
  <si>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</si>
  <si>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</si>
  <si>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</si>
  <si>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</si>
  <si>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</si>
  <si>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</si>
  <si>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</si>
  <si>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</si>
  <si>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</si>
  <si>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</si>
  <si>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</si>
  <si>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</si>
  <si>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</si>
  <si>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</si>
  <si>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</si>
  <si>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</si>
  <si>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</si>
  <si>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</si>
  <si>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</si>
  <si>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</si>
  <si>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</si>
  <si>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</si>
  <si>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</si>
  <si>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</si>
  <si>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</si>
  <si>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</si>
  <si>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</si>
  <si>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</si>
  <si>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</si>
  <si>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</si>
  <si>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</si>
  <si>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</si>
  <si>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</si>
  <si>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</si>
  <si>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</si>
  <si>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</si>
  <si>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</si>
  <si>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</si>
  <si>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</si>
  <si>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</si>
  <si>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</si>
  <si>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</si>
  <si>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</si>
  <si>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</si>
  <si>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</si>
  <si>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</si>
  <si>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</si>
  <si>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</si>
  <si>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</si>
  <si>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</si>
  <si>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</si>
  <si>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</si>
  <si>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</si>
  <si>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</si>
  <si>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</si>
  <si>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</si>
  <si>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</si>
  <si>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</si>
  <si>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</si>
  <si>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</si>
  <si>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</si>
  <si>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</si>
  <si>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</si>
  <si>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</si>
  <si>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</si>
  <si>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</si>
  <si>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</si>
  <si>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</si>
  <si>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</si>
  <si>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</si>
  <si>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</si>
  <si>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</si>
  <si>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</si>
  <si>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</si>
  <si>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</si>
  <si>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</si>
  <si>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</si>
  <si>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</si>
  <si>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</si>
  <si>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</si>
  <si>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</si>
  <si>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</si>
  <si>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</si>
  <si>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</si>
  <si>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</si>
  <si>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</si>
  <si>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</si>
  <si>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</si>
  <si>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</si>
  <si>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</si>
  <si>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</si>
  <si>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</si>
  <si>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</si>
  <si>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</si>
  <si>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</si>
  <si>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</si>
  <si>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</si>
  <si>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</si>
  <si>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</si>
  <si>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</si>
  <si>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</si>
  <si>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</si>
  <si>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</si>
  <si>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</si>
  <si>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</si>
  <si>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</si>
  <si>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</si>
  <si>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</si>
  <si>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</si>
  <si>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</si>
  <si>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</si>
  <si>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</si>
  <si>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</si>
  <si>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</si>
  <si>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</si>
  <si>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</si>
  <si>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</si>
  <si>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</si>
  <si>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</si>
  <si>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</si>
  <si>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</si>
  <si>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</si>
  <si>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</si>
  <si>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</si>
  <si>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</si>
  <si>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</si>
  <si>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</si>
  <si>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</si>
  <si>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</si>
  <si>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</si>
  <si>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</si>
  <si>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</si>
  <si>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</si>
  <si>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</si>
  <si>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</si>
  <si>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</si>
  <si>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</si>
  <si>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</si>
  <si>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</si>
  <si>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</si>
  <si>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</si>
  <si>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</si>
  <si>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</si>
  <si>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</si>
  <si>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</si>
  <si>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</si>
  <si>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</si>
  <si>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</si>
  <si>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</si>
  <si>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</si>
  <si>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</si>
  <si>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</si>
  <si>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</si>
  <si>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</si>
  <si>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</si>
  <si>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</si>
  <si>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</si>
  <si>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</si>
  <si>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</si>
  <si>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</si>
  <si>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</si>
  <si>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</si>
  <si>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</si>
  <si>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</si>
  <si>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</si>
  <si>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</si>
  <si>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</si>
  <si>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</si>
  <si>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</si>
  <si>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</si>
  <si>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</si>
  <si>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</si>
  <si>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</si>
  <si>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</si>
  <si>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</si>
  <si>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</si>
  <si>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</si>
  <si>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</si>
  <si>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</si>
  <si>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</si>
  <si>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</si>
  <si>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</si>
  <si>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</si>
  <si>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</si>
  <si>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</si>
  <si>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</si>
  <si>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</si>
  <si>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</si>
  <si>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</si>
  <si>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</si>
  <si>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</si>
  <si>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</si>
  <si>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</si>
  <si>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</si>
  <si>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</si>
  <si>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</si>
  <si>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</si>
  <si>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</si>
  <si>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</si>
  <si>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</si>
  <si>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</si>
  <si>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</si>
  <si>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</si>
  <si>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</si>
  <si>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</si>
  <si>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</si>
  <si>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</si>
  <si>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</si>
  <si>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</si>
  <si>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</si>
  <si>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</si>
  <si>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</si>
  <si>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</si>
  <si>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</si>
  <si>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</si>
  <si>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</si>
  <si>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</si>
  <si>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</si>
  <si>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</si>
  <si>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</si>
  <si>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</si>
  <si>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</si>
  <si>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</si>
  <si>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</si>
  <si>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</si>
  <si>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</si>
  <si>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</si>
  <si>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</si>
  <si>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</si>
  <si>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</si>
  <si>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</si>
  <si>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</si>
  <si>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</si>
  <si>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</si>
  <si>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</si>
  <si>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</si>
  <si>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</si>
  <si>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</si>
  <si>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</si>
  <si>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</si>
  <si>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</si>
  <si>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</si>
  <si>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</si>
  <si>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</si>
  <si>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</si>
  <si>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</si>
  <si>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</si>
  <si>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</si>
  <si>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</si>
  <si>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</si>
  <si>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</si>
  <si>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</si>
  <si>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</si>
  <si>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</si>
  <si>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</si>
  <si>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</si>
  <si>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</si>
  <si>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</si>
  <si>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</si>
  <si>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</si>
  <si>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</si>
  <si>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</si>
  <si>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</si>
  <si>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</si>
  <si>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</si>
  <si>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</si>
  <si>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</si>
  <si>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</si>
  <si>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</si>
  <si>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</si>
  <si>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</si>
  <si>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</si>
  <si>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</si>
  <si>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</si>
  <si>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</si>
  <si>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</si>
  <si>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</si>
  <si>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</si>
  <si>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</si>
  <si>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</si>
  <si>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</si>
  <si>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</si>
  <si>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</si>
  <si>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</si>
  <si>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</si>
  <si>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</si>
  <si>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</si>
  <si>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</si>
  <si>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</si>
  <si>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</si>
  <si>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</si>
  <si>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</si>
  <si>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</si>
  <si>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</si>
  <si>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</si>
  <si>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</si>
  <si>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</si>
  <si>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</si>
  <si>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</si>
  <si>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</si>
  <si>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</si>
  <si>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</si>
  <si>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</si>
  <si>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</si>
  <si>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</si>
  <si>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</si>
  <si>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</si>
  <si>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</si>
  <si>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</si>
  <si>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</si>
  <si>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</si>
  <si>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</si>
  <si>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</si>
  <si>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</si>
  <si>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</si>
  <si>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</si>
  <si>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</si>
  <si>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</si>
  <si>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</si>
  <si>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</si>
  <si>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</si>
  <si>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</si>
  <si>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</si>
  <si>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</si>
  <si>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</si>
  <si>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</si>
  <si>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</si>
  <si>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</si>
  <si>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</si>
  <si>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</si>
  <si>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</si>
  <si>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</si>
  <si>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</si>
  <si>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</si>
  <si>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</si>
  <si>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</si>
  <si>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</si>
  <si>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</si>
  <si>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</si>
  <si>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</si>
  <si>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</si>
  <si>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</si>
  <si>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</si>
  <si>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</si>
  <si>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</si>
  <si>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</si>
  <si>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</si>
  <si>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</si>
  <si>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</si>
  <si>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</si>
  <si>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</si>
  <si>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</si>
  <si>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</si>
  <si>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</si>
  <si>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</si>
  <si>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</si>
  <si>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</si>
  <si>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</si>
  <si>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</si>
  <si>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</si>
  <si>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</si>
  <si>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</si>
  <si>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</si>
  <si>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</si>
  <si>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</si>
  <si>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</si>
  <si>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</si>
  <si>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</si>
  <si>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</si>
  <si>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</si>
  <si>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</si>
  <si>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</si>
  <si>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</si>
  <si>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</si>
  <si>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</si>
  <si>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</si>
  <si>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</si>
  <si>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</si>
  <si>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</si>
  <si>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</si>
  <si>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</si>
  <si>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</si>
  <si>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</si>
  <si>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</si>
  <si>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</si>
  <si>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</si>
  <si>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</si>
  <si>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</si>
  <si>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</si>
  <si>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</si>
  <si>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</si>
  <si>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</si>
  <si>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</si>
  <si>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</si>
  <si>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</si>
  <si>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</si>
  <si>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</si>
  <si>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</si>
  <si>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</si>
  <si>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</si>
  <si>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</si>
  <si>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</si>
  <si>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</si>
  <si>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</si>
  <si>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</si>
  <si>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</si>
  <si>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</si>
  <si>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</si>
  <si>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</si>
  <si>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</si>
  <si>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</si>
  <si>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</si>
  <si>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</si>
  <si>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</si>
  <si>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</si>
  <si>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</si>
  <si>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</si>
  <si>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</si>
  <si>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</si>
  <si>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</si>
  <si>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</si>
  <si>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</si>
  <si>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</si>
  <si>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</si>
  <si>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</si>
  <si>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</si>
  <si>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</si>
  <si>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</si>
  <si>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</si>
  <si>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</si>
  <si>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</si>
  <si>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</si>
  <si>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</si>
  <si>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</si>
  <si>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</si>
  <si>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</si>
  <si>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</si>
  <si>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</si>
  <si>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</si>
  <si>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</si>
  <si>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</si>
  <si>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</si>
  <si>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</si>
  <si>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</si>
  <si>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</si>
  <si>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</si>
  <si>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</si>
  <si>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</si>
  <si>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</si>
  <si>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</si>
  <si>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</si>
  <si>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</si>
  <si>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</si>
  <si>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</si>
  <si>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</si>
  <si>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</si>
  <si>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</si>
  <si>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</si>
  <si>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</si>
  <si>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</si>
  <si>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</si>
  <si>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</si>
  <si>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</si>
  <si>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</si>
  <si>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</si>
  <si>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</si>
  <si>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</si>
  <si>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</si>
  <si>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</si>
  <si>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</si>
  <si>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</si>
  <si>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</si>
  <si>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</si>
  <si>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</si>
  <si>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</si>
  <si>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</si>
  <si>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</si>
  <si>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</si>
  <si>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</si>
  <si>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</si>
  <si>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</si>
  <si>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</si>
  <si>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</si>
  <si>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</si>
  <si>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</si>
  <si>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</si>
  <si>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</si>
  <si>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</si>
  <si>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</si>
  <si>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</si>
  <si>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</si>
  <si>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</si>
  <si>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</si>
  <si>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</si>
  <si>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</si>
  <si>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</si>
  <si>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</si>
  <si>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</si>
  <si>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</si>
  <si>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</si>
  <si>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</si>
  <si>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</si>
  <si>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</si>
  <si>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</si>
  <si>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</si>
  <si>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</si>
  <si>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</si>
  <si>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</si>
  <si>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</si>
  <si>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</si>
  <si>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</si>
  <si>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</si>
  <si>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</si>
  <si>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</si>
  <si>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</si>
  <si>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</si>
  <si>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</si>
  <si>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</si>
  <si>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</si>
  <si>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</si>
  <si>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</si>
  <si>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</si>
  <si>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</si>
  <si>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</si>
  <si>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</si>
  <si>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</si>
  <si>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</si>
  <si>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</si>
  <si>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</si>
  <si>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</si>
  <si>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</si>
  <si>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</si>
  <si>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</si>
  <si>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</si>
  <si>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</si>
  <si>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</si>
  <si>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</si>
  <si>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</si>
  <si>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</si>
  <si>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</si>
  <si>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</si>
  <si>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</si>
  <si>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</si>
  <si>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</si>
  <si>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</si>
  <si>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</si>
  <si>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</si>
  <si>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</si>
  <si>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</si>
  <si>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</si>
  <si>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</si>
  <si>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</si>
  <si>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</si>
  <si>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</si>
  <si>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</si>
  <si>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</si>
  <si>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</si>
  <si>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</si>
  <si>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</si>
  <si>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</si>
  <si>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</si>
  <si>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</si>
  <si>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</si>
  <si>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</si>
  <si>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</si>
  <si>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</si>
  <si>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</si>
  <si>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</si>
  <si>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</si>
  <si>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</si>
  <si>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</si>
  <si>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</si>
  <si>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</si>
  <si>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</si>
  <si>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</si>
  <si>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</si>
  <si>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</si>
  <si>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</si>
  <si>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</si>
  <si>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</si>
  <si>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</si>
  <si>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</si>
  <si>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</si>
  <si>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</si>
  <si>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</si>
  <si>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</si>
  <si>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</si>
  <si>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</si>
  <si>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</si>
  <si>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</si>
  <si>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</si>
  <si>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</si>
  <si>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</si>
  <si>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</si>
  <si>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</si>
  <si>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</si>
  <si>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</si>
  <si>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</si>
  <si>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</si>
  <si>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</si>
  <si>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</si>
  <si>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</si>
  <si>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</si>
  <si>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</si>
  <si>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</si>
  <si>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</si>
  <si>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</si>
  <si>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</si>
  <si>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</si>
  <si>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</si>
  <si>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</si>
  <si>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</si>
  <si>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</si>
  <si>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</si>
  <si>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</si>
  <si>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</si>
  <si>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</si>
  <si>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</si>
  <si>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</si>
  <si>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</si>
  <si>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</si>
  <si>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</si>
  <si>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</si>
  <si>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</si>
  <si>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</si>
  <si>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</si>
  <si>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</si>
  <si>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</si>
  <si>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</si>
  <si>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</si>
  <si>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</si>
  <si>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</si>
  <si>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</si>
  <si>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</si>
  <si>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</si>
  <si>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</si>
  <si>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</si>
  <si>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</si>
  <si>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</si>
  <si>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</si>
  <si>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</si>
  <si>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</si>
  <si>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</si>
  <si>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</si>
  <si>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</si>
  <si>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</si>
  <si>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</si>
  <si>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</si>
  <si>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</si>
  <si>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</si>
  <si>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</si>
  <si>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</si>
  <si>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</si>
  <si>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</si>
  <si>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</si>
  <si>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</si>
  <si>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</si>
  <si>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</si>
  <si>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</si>
  <si>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</si>
  <si>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</si>
  <si>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</si>
  <si>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</si>
  <si>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</si>
  <si>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</si>
  <si>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</si>
  <si>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</si>
  <si>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</si>
  <si>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</si>
  <si>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</si>
  <si>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</si>
  <si>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</si>
  <si>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</si>
  <si>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</si>
  <si>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</si>
  <si>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</si>
  <si>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</si>
  <si>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</si>
  <si>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</si>
  <si>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</si>
  <si>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</si>
  <si>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</si>
  <si>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</si>
  <si>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</si>
  <si>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</si>
  <si>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</si>
  <si>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</si>
  <si>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</si>
  <si>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</si>
  <si>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</si>
  <si>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</si>
  <si>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</si>
  <si>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</si>
  <si>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</si>
  <si>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</si>
  <si>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</si>
  <si>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</si>
  <si>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</si>
  <si>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</si>
  <si>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</si>
  <si>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</si>
  <si>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</si>
  <si>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</si>
  <si>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</si>
  <si>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</si>
  <si>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</si>
  <si>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</si>
  <si>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</si>
  <si>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</si>
  <si>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</si>
  <si>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</si>
  <si>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</si>
  <si>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</si>
  <si>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</si>
  <si>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</si>
  <si>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</si>
  <si>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</si>
  <si>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</si>
  <si>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</si>
  <si>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</si>
  <si>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</si>
  <si>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</si>
  <si>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</si>
  <si>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</si>
  <si>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</si>
  <si>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</si>
  <si>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</si>
  <si>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</si>
  <si>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</si>
  <si>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</si>
  <si>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</si>
  <si>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</si>
  <si>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</si>
  <si>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</si>
  <si>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</si>
  <si>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</si>
  <si>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</si>
  <si>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</si>
  <si>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</si>
  <si>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</si>
  <si>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</si>
  <si>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</si>
  <si>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</si>
  <si>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</si>
  <si>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</si>
  <si>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</si>
  <si>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</si>
  <si>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</si>
  <si>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</si>
  <si>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</si>
  <si>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</si>
  <si>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</si>
  <si>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</si>
  <si>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</si>
  <si>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</si>
  <si>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</si>
  <si>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</si>
  <si>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</si>
  <si>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</si>
  <si>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</si>
  <si>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</si>
  <si>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</si>
  <si>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</si>
  <si>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</si>
  <si>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</si>
  <si>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</si>
  <si>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</si>
  <si>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</si>
  <si>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</si>
  <si>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</si>
  <si>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</si>
  <si>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</si>
  <si>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</si>
  <si>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</si>
  <si>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</si>
  <si>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</si>
  <si>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</si>
  <si>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</si>
  <si>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</si>
  <si>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</si>
  <si>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</si>
  <si>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</si>
  <si>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</si>
  <si>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</si>
  <si>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</si>
  <si>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</si>
  <si>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</si>
  <si>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</si>
  <si>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</si>
  <si>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</si>
  <si>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</si>
  <si>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</si>
  <si>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</si>
  <si>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</si>
  <si>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</si>
  <si>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</si>
  <si>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</si>
  <si>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</si>
  <si>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</si>
  <si>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</si>
  <si>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</si>
  <si>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</si>
  <si>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</si>
  <si>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</si>
  <si>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</si>
  <si>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</si>
  <si>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</si>
  <si>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</si>
  <si>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</si>
  <si>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</si>
  <si>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</si>
  <si>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</si>
  <si>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</si>
  <si>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</si>
  <si>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</si>
  <si>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</si>
  <si>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</si>
  <si>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</si>
  <si>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</si>
  <si>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</si>
  <si>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</si>
  <si>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</si>
  <si>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</si>
  <si>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</si>
  <si>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</si>
  <si>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</si>
  <si>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</si>
  <si>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</si>
  <si>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</si>
  <si>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</si>
  <si>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</si>
  <si>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</si>
  <si>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</si>
  <si>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</si>
  <si>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</si>
  <si>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</si>
  <si>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</si>
  <si>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</si>
  <si>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</si>
  <si>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</si>
  <si>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</si>
  <si>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</si>
  <si>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</si>
  <si>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</si>
  <si>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</si>
  <si>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</si>
  <si>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</si>
  <si>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</si>
  <si>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</si>
  <si>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</si>
  <si>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</si>
  <si>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</si>
  <si>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</si>
  <si>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</si>
  <si>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</si>
  <si>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</si>
  <si>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</si>
  <si>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</si>
  <si>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</si>
  <si>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</si>
  <si>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</si>
  <si>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</si>
  <si>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</si>
  <si>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</si>
  <si>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</si>
  <si>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</si>
  <si>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</si>
  <si>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</si>
  <si>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</si>
  <si>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</si>
  <si>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</si>
  <si>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</si>
  <si>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</si>
  <si>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</si>
  <si>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</si>
  <si>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</si>
  <si>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</si>
  <si>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</si>
  <si>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</si>
  <si>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</si>
  <si>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</si>
  <si>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</si>
  <si>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</si>
  <si>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</si>
  <si>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</si>
  <si>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</si>
  <si>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</si>
  <si>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</si>
  <si>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</si>
  <si>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</si>
  <si>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</si>
  <si>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</si>
  <si>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</si>
  <si>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</si>
  <si>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</si>
  <si>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</si>
  <si>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</si>
  <si>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</si>
  <si>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</si>
  <si>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</si>
  <si>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</si>
  <si>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</si>
  <si>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</si>
  <si>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</si>
  <si>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</si>
  <si>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</si>
  <si>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</si>
  <si>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</si>
  <si>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</si>
  <si>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</si>
  <si>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</si>
  <si>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</si>
  <si>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</si>
  <si>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</si>
  <si>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</si>
  <si>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</si>
  <si>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</si>
  <si>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</si>
  <si>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</si>
  <si>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</si>
  <si>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</si>
  <si>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</si>
  <si>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</si>
  <si>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</si>
  <si>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</si>
  <si>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</si>
  <si>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</si>
  <si>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</si>
  <si>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</si>
  <si>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</si>
  <si>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</si>
  <si>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</si>
  <si>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</si>
  <si>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</si>
  <si>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</si>
  <si>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</si>
  <si>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</si>
  <si>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</si>
  <si>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</si>
  <si>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</si>
  <si>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</si>
  <si>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</si>
  <si>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</si>
  <si>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</si>
  <si>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</si>
  <si>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</si>
  <si>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</si>
  <si>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</si>
  <si>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</si>
  <si>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</si>
  <si>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</si>
  <si>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</si>
  <si>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</si>
  <si>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</si>
  <si>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</si>
  <si>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</si>
  <si>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</si>
  <si>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</si>
  <si>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</si>
  <si>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</si>
  <si>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</si>
  <si>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</si>
  <si>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</si>
  <si>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</si>
  <si>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</si>
  <si>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</si>
  <si>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</si>
  <si>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</si>
  <si>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</si>
  <si>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</si>
  <si>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</si>
  <si>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</si>
  <si>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</si>
  <si>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</si>
  <si>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</si>
  <si>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</si>
  <si>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</si>
  <si>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</si>
  <si>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</si>
  <si>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</si>
  <si>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</si>
  <si>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</si>
  <si>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</si>
  <si>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</si>
  <si>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</si>
  <si>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</si>
  <si>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</si>
  <si>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</si>
  <si>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</si>
  <si>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</si>
  <si>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</si>
  <si>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</si>
  <si>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</si>
  <si>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</si>
  <si>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</si>
  <si>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</si>
  <si>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</si>
  <si>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</si>
  <si>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</si>
  <si>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</si>
  <si>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</si>
  <si>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</si>
  <si>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</si>
  <si>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</si>
  <si>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</si>
  <si>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</si>
  <si>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</si>
  <si>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</si>
  <si>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</si>
  <si>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</si>
  <si>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</si>
  <si>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</si>
  <si>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</si>
  <si>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</si>
  <si>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</si>
  <si>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</si>
  <si>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</si>
  <si>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</si>
  <si>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</si>
  <si>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</si>
  <si>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</si>
  <si>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</si>
  <si>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</si>
  <si>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</si>
  <si>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</si>
  <si>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</si>
  <si>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</si>
  <si>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</si>
  <si>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</si>
  <si>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</si>
  <si>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</si>
  <si>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</si>
  <si>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</si>
  <si>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</si>
  <si>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</si>
  <si>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</si>
  <si>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</si>
  <si>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</si>
  <si>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</si>
  <si>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</si>
  <si>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</si>
  <si>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</si>
  <si>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</si>
  <si>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</si>
  <si>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</si>
  <si>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</si>
  <si>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</si>
  <si>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</si>
  <si>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</si>
  <si>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</si>
  <si>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</si>
  <si>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</si>
  <si>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</si>
  <si>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</si>
  <si>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</si>
  <si>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</si>
  <si>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</si>
  <si>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</si>
  <si>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</si>
  <si>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</si>
  <si>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</si>
  <si>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</si>
  <si>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</si>
  <si>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</si>
  <si>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</si>
  <si>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</si>
  <si>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</si>
  <si>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</si>
  <si>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</si>
  <si>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</si>
  <si>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</si>
  <si>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</si>
  <si>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</si>
  <si>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</si>
  <si>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</si>
  <si>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</si>
  <si>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</si>
  <si>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</si>
  <si>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</si>
  <si>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</si>
  <si>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</si>
  <si>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</si>
  <si>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</si>
  <si>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</si>
  <si>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</si>
  <si>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</si>
  <si>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</si>
  <si>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</si>
  <si>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</si>
  <si>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</si>
  <si>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</si>
  <si>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</si>
  <si>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</si>
  <si>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</si>
  <si>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</si>
  <si>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</si>
  <si>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</si>
  <si>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</si>
  <si>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</si>
  <si>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</si>
  <si>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</si>
  <si>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</si>
  <si>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</si>
  <si>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</si>
  <si>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</si>
  <si>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</si>
  <si>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</si>
  <si>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</si>
  <si>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</si>
  <si>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</si>
  <si>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</si>
  <si>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</si>
  <si>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</si>
  <si>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</si>
  <si>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</si>
  <si>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</si>
  <si>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</si>
  <si>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</si>
  <si>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</si>
  <si>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</si>
  <si>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</si>
  <si>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</si>
  <si>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</si>
  <si>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</si>
  <si>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</si>
  <si>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</si>
  <si>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</si>
  <si>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</si>
  <si>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</si>
  <si>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</si>
  <si>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</si>
  <si>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</si>
  <si>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</si>
  <si>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</si>
  <si>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</si>
  <si>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</si>
  <si>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</si>
  <si>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</si>
  <si>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</si>
  <si>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</si>
  <si>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</si>
  <si>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</si>
  <si>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</si>
  <si>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</si>
  <si>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</si>
  <si>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</si>
  <si>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</si>
  <si>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</si>
  <si>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</si>
  <si>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</si>
  <si>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</si>
  <si>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</si>
  <si>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</si>
  <si>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</si>
  <si>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</si>
  <si>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</si>
  <si>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</si>
  <si>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</si>
  <si>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</si>
  <si>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</si>
  <si>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</si>
  <si>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</si>
  <si>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</si>
  <si>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</si>
  <si>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</si>
  <si>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</si>
  <si>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</si>
  <si>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</si>
  <si>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</si>
  <si>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</si>
  <si>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</si>
  <si>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</si>
  <si>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</si>
  <si>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</si>
  <si>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</si>
  <si>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</si>
  <si>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</si>
  <si>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</si>
  <si>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</si>
  <si>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</si>
  <si>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</si>
  <si>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</si>
  <si>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</si>
  <si>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</si>
  <si>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</si>
  <si>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</si>
  <si>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</si>
  <si>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</si>
  <si>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</si>
  <si>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</si>
  <si>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</si>
  <si>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</si>
  <si>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</si>
  <si>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</si>
  <si>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</si>
  <si>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</si>
  <si>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</si>
  <si>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</si>
  <si>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</si>
  <si>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</si>
  <si>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</si>
  <si>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</si>
  <si>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</si>
  <si>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</si>
  <si>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</si>
  <si>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</si>
  <si>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</si>
  <si>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</si>
  <si>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</si>
  <si>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</si>
  <si>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</si>
  <si>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</si>
  <si>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</si>
  <si>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</si>
  <si>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</si>
  <si>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</si>
  <si>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</si>
  <si>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</si>
  <si>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</si>
  <si>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</si>
  <si>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</si>
  <si>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</si>
  <si>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</si>
  <si>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</si>
  <si>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</si>
  <si>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</si>
  <si>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</si>
  <si>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</si>
  <si>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</si>
  <si>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</si>
  <si>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</si>
  <si>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</si>
  <si>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</si>
  <si>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</si>
  <si>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</si>
  <si>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</si>
  <si>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</si>
  <si>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</si>
  <si>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</si>
  <si>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</si>
  <si>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</si>
  <si>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</si>
  <si>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</si>
  <si>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</si>
  <si>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</si>
  <si>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</si>
  <si>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</si>
  <si>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</si>
  <si>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</si>
  <si>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</si>
  <si>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</si>
  <si>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</si>
  <si>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</si>
  <si>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</si>
  <si>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</si>
  <si>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</si>
  <si>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</si>
  <si>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</si>
  <si>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</si>
  <si>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</si>
  <si>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</si>
  <si>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</si>
  <si>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</si>
  <si>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</si>
  <si>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</si>
  <si>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</si>
  <si>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</si>
  <si>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</si>
  <si>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</si>
  <si>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</si>
  <si>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</si>
  <si>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</si>
  <si>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</si>
  <si>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</si>
  <si>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</si>
  <si>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</si>
  <si>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</si>
  <si>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</si>
  <si>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</si>
  <si>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</si>
  <si>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</si>
  <si>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</si>
  <si>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</si>
  <si>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</si>
  <si>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</si>
  <si>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</si>
  <si>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</si>
  <si>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</si>
  <si>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</si>
  <si>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</si>
  <si>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</si>
  <si>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</si>
  <si>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</si>
  <si>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</si>
  <si>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</si>
  <si>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</si>
  <si>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</si>
  <si>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</si>
  <si>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</si>
  <si>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</si>
  <si>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</si>
  <si>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</si>
  <si>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</si>
  <si>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</si>
  <si>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</si>
  <si>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</si>
  <si>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</si>
  <si>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</si>
  <si>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</si>
  <si>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</si>
  <si>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</si>
  <si>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</si>
  <si>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</si>
  <si>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</si>
  <si>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</si>
  <si>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</si>
  <si>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</si>
  <si>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</si>
  <si>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</si>
  <si>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</si>
  <si>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</si>
  <si>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</si>
  <si>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</si>
  <si>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</si>
  <si>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</si>
  <si>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</si>
  <si>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</si>
  <si>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</si>
  <si>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</si>
  <si>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</si>
  <si>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</si>
  <si>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</si>
  <si>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</si>
  <si>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</si>
  <si>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</si>
  <si>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</si>
  <si>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</si>
  <si>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</si>
  <si>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</si>
  <si>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</si>
  <si>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</si>
  <si>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</si>
  <si>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</si>
  <si>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</si>
  <si>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</si>
  <si>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</si>
  <si>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</si>
  <si>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</si>
  <si>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</si>
  <si>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</si>
  <si>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</si>
  <si>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</si>
  <si>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</si>
  <si>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</si>
  <si>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</si>
  <si>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</si>
  <si>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</si>
  <si>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</si>
  <si>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</si>
  <si>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</si>
  <si>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</si>
  <si>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</si>
  <si>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</si>
  <si>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</si>
  <si>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</si>
  <si>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</si>
  <si>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</si>
  <si>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</si>
  <si>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</si>
  <si>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</si>
  <si>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</si>
  <si>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</si>
  <si>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</si>
  <si>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</si>
  <si>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</si>
  <si>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</si>
  <si>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</si>
  <si>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</si>
  <si>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</si>
  <si>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</si>
  <si>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</si>
  <si>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</si>
  <si>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</si>
  <si>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</si>
  <si>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</si>
  <si>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</si>
  <si>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</si>
  <si>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</si>
  <si>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</si>
  <si>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</si>
  <si>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</si>
  <si>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</si>
  <si>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</si>
  <si>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</si>
  <si>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</si>
  <si>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</si>
  <si>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</si>
  <si>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</si>
  <si>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</si>
  <si>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</si>
  <si>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</si>
  <si>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</si>
  <si>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</si>
  <si>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</si>
  <si>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</si>
  <si>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</si>
  <si>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</si>
  <si>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</si>
  <si>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</si>
  <si>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</si>
  <si>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</si>
  <si>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</si>
  <si>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</si>
  <si>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</si>
  <si>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</si>
  <si>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</si>
  <si>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</si>
  <si>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</si>
  <si>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</si>
  <si>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</si>
  <si>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</si>
  <si>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</si>
  <si>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</si>
  <si>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</si>
  <si>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</si>
  <si>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</si>
  <si>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</si>
  <si>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</si>
  <si>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</si>
  <si>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</si>
  <si>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</si>
  <si>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</si>
  <si>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</si>
  <si>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</si>
  <si>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</si>
  <si>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</si>
  <si>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</si>
  <si>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</si>
  <si>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</si>
  <si>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</si>
  <si>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</si>
  <si>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</si>
  <si>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</si>
  <si>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</si>
  <si>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</si>
  <si>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</si>
  <si>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</si>
  <si>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</si>
  <si>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</si>
  <si>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</si>
  <si>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</si>
  <si>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</si>
  <si>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</si>
  <si>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</si>
  <si>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</si>
  <si>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</si>
  <si>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</si>
  <si>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</si>
  <si>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</si>
  <si>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</si>
  <si>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</si>
  <si>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</si>
  <si>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</si>
  <si>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</si>
  <si>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</si>
  <si>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</si>
  <si>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</si>
  <si>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</si>
  <si>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</si>
  <si>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</si>
  <si>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</si>
  <si>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</si>
  <si>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</si>
  <si>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</si>
  <si>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</si>
  <si>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</si>
  <si>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</si>
  <si>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</si>
  <si>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</si>
  <si>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</si>
  <si>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</si>
  <si>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</si>
  <si>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</si>
  <si>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</si>
  <si>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</si>
  <si>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</si>
  <si>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</si>
  <si>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</si>
  <si>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</si>
  <si>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</si>
  <si>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</si>
  <si>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</si>
  <si>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</si>
  <si>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</si>
  <si>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</si>
  <si>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</si>
  <si>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</si>
  <si>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</si>
  <si>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</si>
  <si>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</si>
  <si>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</si>
  <si>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</si>
  <si>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</si>
  <si>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</si>
  <si>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</si>
  <si>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</si>
  <si>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</si>
  <si>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</si>
  <si>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</si>
  <si>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</si>
  <si>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</si>
  <si>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</si>
  <si>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</si>
  <si>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</si>
  <si>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</si>
  <si>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</si>
  <si>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</si>
  <si>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</si>
  <si>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</si>
  <si>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</si>
  <si>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</si>
  <si>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</si>
  <si>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</si>
  <si>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</si>
  <si>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</si>
  <si>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</si>
  <si>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</si>
  <si>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</si>
  <si>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</si>
  <si>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</si>
  <si>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</si>
  <si>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</si>
  <si>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</si>
  <si>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</si>
  <si>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</si>
  <si>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</si>
  <si>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</si>
  <si>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</si>
  <si>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</si>
  <si>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</si>
  <si>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</si>
  <si>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</si>
  <si>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</si>
  <si>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</si>
  <si>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</si>
  <si>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</si>
  <si>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</si>
  <si>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</si>
  <si>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</si>
  <si>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</si>
  <si>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</si>
  <si>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</si>
  <si>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</si>
  <si>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</si>
  <si>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</si>
  <si>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</si>
  <si>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</si>
  <si>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</si>
  <si>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</si>
  <si>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</si>
  <si>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</si>
  <si>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</si>
  <si>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</si>
  <si>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</si>
  <si>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</si>
  <si>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</si>
  <si>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</si>
  <si>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</si>
  <si>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</si>
  <si>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</si>
  <si>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</si>
  <si>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</si>
  <si>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</si>
  <si>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</si>
  <si>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</si>
  <si>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</si>
  <si>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</si>
  <si>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</si>
  <si>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</si>
  <si>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</si>
  <si>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</si>
  <si>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</si>
  <si>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</si>
  <si>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</si>
  <si>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</si>
  <si>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</si>
  <si>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</si>
  <si>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</si>
  <si>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</si>
  <si>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</si>
  <si>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</si>
  <si>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</si>
  <si>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</si>
  <si>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</si>
  <si>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</si>
  <si>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</si>
  <si>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</si>
  <si>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</si>
  <si>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</si>
  <si>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</si>
  <si>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</si>
  <si>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</si>
  <si>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</si>
  <si>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</si>
  <si>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</si>
  <si>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</si>
  <si>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</si>
  <si>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</si>
  <si>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</si>
  <si>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</si>
  <si>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</si>
  <si>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</si>
  <si>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</si>
  <si>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</si>
  <si>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</si>
  <si>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</si>
  <si>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</si>
  <si>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</si>
  <si>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</si>
  <si>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</si>
  <si>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</si>
  <si>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</si>
  <si>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</si>
  <si>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</si>
  <si>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</si>
  <si>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</si>
  <si>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</si>
  <si>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</si>
  <si>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</si>
  <si>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</si>
  <si>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</si>
  <si>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</si>
  <si>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</si>
  <si>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</si>
  <si>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</si>
  <si>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</si>
  <si>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</si>
  <si>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</si>
  <si>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</si>
  <si>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</si>
  <si>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</si>
  <si>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</si>
  <si>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</si>
  <si>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</si>
  <si>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</si>
  <si>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</si>
  <si>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</si>
  <si>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</si>
  <si>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</si>
  <si>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</si>
  <si>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</si>
  <si>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</si>
  <si>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</si>
  <si>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</si>
  <si>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</si>
  <si>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</si>
  <si>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</si>
  <si>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</si>
  <si>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</si>
  <si>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</si>
  <si>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</si>
  <si>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</si>
  <si>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</si>
  <si>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</si>
  <si>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</si>
  <si>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</si>
  <si>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</si>
  <si>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</si>
  <si>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</si>
  <si>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</si>
  <si>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</si>
  <si>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</si>
  <si>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</si>
  <si>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</si>
  <si>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</si>
  <si>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</si>
  <si>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</si>
  <si>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</si>
  <si>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</si>
  <si>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</si>
  <si>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</si>
  <si>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</si>
  <si>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</si>
  <si>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</si>
  <si>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</si>
  <si>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</si>
  <si>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</si>
  <si>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</si>
  <si>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</si>
  <si>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</si>
  <si>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</si>
  <si>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</si>
  <si>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</si>
  <si>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</si>
  <si>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</si>
  <si>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</si>
  <si>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</si>
  <si>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</si>
  <si>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</si>
  <si>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</si>
  <si>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</si>
  <si>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</si>
  <si>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</si>
  <si>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</si>
  <si>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</si>
  <si>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</si>
  <si>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</si>
  <si>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</si>
  <si>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</si>
  <si>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</si>
  <si>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</si>
  <si>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</si>
  <si>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</si>
  <si>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</si>
  <si>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</si>
  <si>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</si>
  <si>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</si>
  <si>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</si>
  <si>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</si>
  <si>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</si>
  <si>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</si>
  <si>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</si>
  <si>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</si>
  <si>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</si>
  <si>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</si>
  <si>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</si>
  <si>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</si>
  <si>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</si>
  <si>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</si>
  <si>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</si>
  <si>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</si>
  <si>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</si>
  <si>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</si>
  <si>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</si>
  <si>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</si>
  <si>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</si>
  <si>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</si>
  <si>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</si>
  <si>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</si>
  <si>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</si>
  <si>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</si>
  <si>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</si>
  <si>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</si>
  <si>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</si>
  <si>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</si>
  <si>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</si>
  <si>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</si>
  <si>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</si>
  <si>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</si>
  <si>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</si>
  <si>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</si>
  <si>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</si>
  <si>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</si>
  <si>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</si>
  <si>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</si>
  <si>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</si>
  <si>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</si>
  <si>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</si>
  <si>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</si>
  <si>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</si>
  <si>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</si>
  <si>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</si>
  <si>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</si>
  <si>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</si>
  <si>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</si>
  <si>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</si>
  <si>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</si>
  <si>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</si>
  <si>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</si>
  <si>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</si>
  <si>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</si>
  <si>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</si>
  <si>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</si>
  <si>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</si>
  <si>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</si>
  <si>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</si>
  <si>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</si>
  <si>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</si>
  <si>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</si>
  <si>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</si>
  <si>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</si>
  <si>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</si>
  <si>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</si>
  <si>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</si>
  <si>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</si>
  <si>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</si>
  <si>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</si>
  <si>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</si>
  <si>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</si>
  <si>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</si>
  <si>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</si>
  <si>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</si>
  <si>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</si>
  <si>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</si>
  <si>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</si>
  <si>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</si>
  <si>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</si>
  <si>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</si>
  <si>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</si>
  <si>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</si>
  <si>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</si>
  <si>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</si>
  <si>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</si>
  <si>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</si>
  <si>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</si>
  <si>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</si>
  <si>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</si>
  <si>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</si>
  <si>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</si>
  <si>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</si>
  <si>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</si>
  <si>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</si>
  <si>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</si>
  <si>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</si>
  <si>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</si>
  <si>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</si>
  <si>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</si>
  <si>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</si>
  <si>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</si>
  <si>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</si>
  <si>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</si>
  <si>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</si>
  <si>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</si>
  <si>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</si>
  <si>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</si>
  <si>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</si>
  <si>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</si>
  <si>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</si>
  <si>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</si>
  <si>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</si>
  <si>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</si>
  <si>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</si>
  <si>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</si>
  <si>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</si>
  <si>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</si>
  <si>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</si>
  <si>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</si>
  <si>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</si>
  <si>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</si>
  <si>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</si>
  <si>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</si>
  <si>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</si>
  <si>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</si>
  <si>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</si>
  <si>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</si>
  <si>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</si>
  <si>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</si>
  <si>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</si>
  <si>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</si>
  <si>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</si>
  <si>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</si>
  <si>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</si>
  <si>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</si>
  <si>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</si>
  <si>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</si>
  <si>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</si>
  <si>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</si>
  <si>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</si>
  <si>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</si>
  <si>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</si>
  <si>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</si>
  <si>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</si>
  <si>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</si>
  <si>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</si>
  <si>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</si>
  <si>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</si>
  <si>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</si>
  <si>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</si>
  <si>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</si>
  <si>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</si>
  <si>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</si>
  <si>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</si>
  <si>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</si>
  <si>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</si>
  <si>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</si>
  <si>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</si>
  <si>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</si>
  <si>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</si>
  <si>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</si>
  <si>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</si>
  <si>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</si>
  <si>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</si>
  <si>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</si>
  <si>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</si>
  <si>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</si>
  <si>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</si>
  <si>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</si>
  <si>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</si>
  <si>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</si>
  <si>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</si>
  <si>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</si>
  <si>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</si>
  <si>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</si>
  <si>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</si>
  <si>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</si>
  <si>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</si>
  <si>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</si>
  <si>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</si>
  <si>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</si>
  <si>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</si>
  <si>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</si>
  <si>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</si>
  <si>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</si>
  <si>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</si>
  <si>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</si>
  <si>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</si>
  <si>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</si>
  <si>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</si>
  <si>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</si>
  <si>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</si>
  <si>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</si>
  <si>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</si>
  <si>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</si>
  <si>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</si>
  <si>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</si>
  <si>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</si>
  <si>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</si>
  <si>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</si>
  <si>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</si>
  <si>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</si>
  <si>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</si>
  <si>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</si>
  <si>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</si>
  <si>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</si>
  <si>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</si>
  <si>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</si>
  <si>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</si>
  <si>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</si>
  <si>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</si>
  <si>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</si>
  <si>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</si>
  <si>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</si>
  <si>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</si>
  <si>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</si>
  <si>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</si>
  <si>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</si>
  <si>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</si>
  <si>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</si>
  <si>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</si>
  <si>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</si>
  <si>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</si>
  <si>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</si>
  <si>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</si>
  <si>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</si>
  <si>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</si>
  <si>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</si>
  <si>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</si>
  <si>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</si>
  <si>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</si>
  <si>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</si>
  <si>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</si>
  <si>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</si>
  <si>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</si>
  <si>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</si>
  <si>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</si>
  <si>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</si>
  <si>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</si>
  <si>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</si>
  <si>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</si>
  <si>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</si>
  <si>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</si>
  <si>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</si>
  <si>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</si>
  <si>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</si>
  <si>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</si>
  <si>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</si>
  <si>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</si>
  <si>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</si>
  <si>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</si>
  <si>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</si>
  <si>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</si>
  <si>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</si>
  <si>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</si>
  <si>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</si>
  <si>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</si>
  <si>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</si>
  <si>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</si>
  <si>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</si>
  <si>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</si>
  <si>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</si>
  <si>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</si>
  <si>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</si>
  <si>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</si>
  <si>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</si>
  <si>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</si>
  <si>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</si>
  <si>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</si>
  <si>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</si>
  <si>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</si>
  <si>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</si>
  <si>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</si>
  <si>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</si>
  <si>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</si>
  <si>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</si>
  <si>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</si>
  <si>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</si>
  <si>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</si>
  <si>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</si>
  <si>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</si>
  <si>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</si>
  <si>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</si>
  <si>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</si>
  <si>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</si>
  <si>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</si>
  <si>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</si>
  <si>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</si>
  <si>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</si>
  <si>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</si>
  <si>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</si>
  <si>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</si>
  <si>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</si>
  <si>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</si>
  <si>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</si>
  <si>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</si>
  <si>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</si>
  <si>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</si>
  <si>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</si>
  <si>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</si>
  <si>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</si>
  <si>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</si>
  <si>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</si>
  <si>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</si>
  <si>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</si>
  <si>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</si>
  <si>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</si>
  <si>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</si>
  <si>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</si>
  <si>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</si>
  <si>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</si>
  <si>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</si>
  <si>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</si>
  <si>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</si>
  <si>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</si>
  <si>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</si>
  <si>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</si>
  <si>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</si>
  <si>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</si>
  <si>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</si>
  <si>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</si>
  <si>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</si>
  <si>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</si>
  <si>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</si>
  <si>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</si>
  <si>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</si>
  <si>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</si>
  <si>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</si>
  <si>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</si>
  <si>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</si>
  <si>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</si>
  <si>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</si>
  <si>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</si>
  <si>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</si>
  <si>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</si>
  <si>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</si>
  <si>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</si>
  <si>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</si>
  <si>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</si>
  <si>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</si>
  <si>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</si>
  <si>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</si>
  <si>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</si>
  <si>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</si>
  <si>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</si>
  <si>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</si>
  <si>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</si>
  <si>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</si>
  <si>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</si>
  <si>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</si>
  <si>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</si>
  <si>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</si>
  <si>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</si>
  <si>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</si>
  <si>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</si>
  <si>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</si>
  <si>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</si>
  <si>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</si>
  <si>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</si>
  <si>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</si>
  <si>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</si>
  <si>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</si>
  <si>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</si>
  <si>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</si>
  <si>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</si>
  <si>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</si>
  <si>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</si>
  <si>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</si>
  <si>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</si>
  <si>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</si>
  <si>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</si>
  <si>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</si>
  <si>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</si>
  <si>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</si>
  <si>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</si>
  <si>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</si>
  <si>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</si>
  <si>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</si>
  <si>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</si>
  <si>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</si>
  <si>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</si>
  <si>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</si>
  <si>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</si>
  <si>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</si>
  <si>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</si>
  <si>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</si>
  <si>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</si>
  <si>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</si>
  <si>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</si>
  <si>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</si>
  <si>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</si>
  <si>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</si>
  <si>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</si>
  <si>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</si>
  <si>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</si>
  <si>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</si>
  <si>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</si>
  <si>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</si>
  <si>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</si>
  <si>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</si>
  <si>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</si>
  <si>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</si>
  <si>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</si>
  <si>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</si>
  <si>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</si>
  <si>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</si>
  <si>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</si>
  <si>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</si>
  <si>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</si>
  <si>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</si>
  <si>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</si>
  <si>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</si>
  <si>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</si>
  <si>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</si>
  <si>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</si>
  <si>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</si>
  <si>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</si>
  <si>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</si>
  <si>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</si>
  <si>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</si>
  <si>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</si>
  <si>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</si>
  <si>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</si>
  <si>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</si>
  <si>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</si>
  <si>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</si>
  <si>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</si>
  <si>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</si>
  <si>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</si>
  <si>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</si>
  <si>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</si>
  <si>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</si>
  <si>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</si>
  <si>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</si>
  <si>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</si>
  <si>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</si>
  <si>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</si>
  <si>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</si>
  <si>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</si>
  <si>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</si>
  <si>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</si>
  <si>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</si>
  <si>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</si>
  <si>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</si>
  <si>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</si>
  <si>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</si>
  <si>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</si>
  <si>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</si>
  <si>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</si>
  <si>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</si>
  <si>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</si>
  <si>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</si>
  <si>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</si>
  <si>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</si>
  <si>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</si>
  <si>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</si>
  <si>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</si>
  <si>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</si>
  <si>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</si>
  <si>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</si>
  <si>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</si>
  <si>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</si>
  <si>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</si>
  <si>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</si>
  <si>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</si>
  <si>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</si>
  <si>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</si>
  <si>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</si>
  <si>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</si>
  <si>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</si>
  <si>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</si>
  <si>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</si>
  <si>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</si>
  <si>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</si>
  <si>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</si>
  <si>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</si>
  <si>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</si>
  <si>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</si>
  <si>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</si>
  <si>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</si>
  <si>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</si>
  <si>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</si>
  <si>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</si>
  <si>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</si>
  <si>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</si>
  <si>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</si>
  <si>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</si>
  <si>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</si>
  <si>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</si>
  <si>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</si>
  <si>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</si>
  <si>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</si>
  <si>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</si>
  <si>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</si>
  <si>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</si>
  <si>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</si>
  <si>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</si>
  <si>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</si>
  <si>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</si>
  <si>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</si>
  <si>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</si>
  <si>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</si>
  <si>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</si>
  <si>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</si>
  <si>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</si>
  <si>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</si>
  <si>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</si>
  <si>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</si>
  <si>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</si>
  <si>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</si>
  <si>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</si>
  <si>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</si>
  <si>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</si>
  <si>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</si>
  <si>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</si>
  <si>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</si>
  <si>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</si>
  <si>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</si>
  <si>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</si>
  <si>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</si>
  <si>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</si>
  <si>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</si>
  <si>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</si>
  <si>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</si>
  <si>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</si>
  <si>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</si>
  <si>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</si>
  <si>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</si>
  <si>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</si>
  <si>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</si>
  <si>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</si>
  <si>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</si>
  <si>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</si>
  <si>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</si>
  <si>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</si>
  <si>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</si>
  <si>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</si>
  <si>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</si>
  <si>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</si>
  <si>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</si>
  <si>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</si>
  <si>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</si>
  <si>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</si>
  <si>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</si>
  <si>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</si>
  <si>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</si>
  <si>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</si>
  <si>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</si>
  <si>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</si>
  <si>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</si>
  <si>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</si>
  <si>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</si>
  <si>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</si>
  <si>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</si>
  <si>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</si>
  <si>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</si>
  <si>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</si>
  <si>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</si>
  <si>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</si>
  <si>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</si>
  <si>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</si>
  <si>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</si>
  <si>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</si>
  <si>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</si>
  <si>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</si>
  <si>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</si>
  <si>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</si>
  <si>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</si>
  <si>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</si>
  <si>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</si>
  <si>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</si>
  <si>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</si>
  <si>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</si>
  <si>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</si>
  <si>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</si>
  <si>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</si>
  <si>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</si>
  <si>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</si>
  <si>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</si>
  <si>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</si>
  <si>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</si>
  <si>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</si>
  <si>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</si>
  <si>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</si>
  <si>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</si>
  <si>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</si>
  <si>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</si>
  <si>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</si>
  <si>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</si>
  <si>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</si>
  <si>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</si>
  <si>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</si>
  <si>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</si>
  <si>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</si>
  <si>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</si>
  <si>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</si>
  <si>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</si>
  <si>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</si>
  <si>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</si>
  <si>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</si>
  <si>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</si>
  <si>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</si>
  <si>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</si>
  <si>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</si>
  <si>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</si>
  <si>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</si>
  <si>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</si>
  <si>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</si>
  <si>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</si>
  <si>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</si>
  <si>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</si>
  <si>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</si>
  <si>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</si>
  <si>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</si>
  <si>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</si>
  <si>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</si>
  <si>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</si>
  <si>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</si>
  <si>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</si>
  <si>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</si>
  <si>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</si>
  <si>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</si>
  <si>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</si>
  <si>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</si>
  <si>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</si>
  <si>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</si>
  <si>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</si>
  <si>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</si>
  <si>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</si>
  <si>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</si>
  <si>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</si>
  <si>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</si>
  <si>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</si>
  <si>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</si>
  <si>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</si>
  <si>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</si>
  <si>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</si>
  <si>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</si>
  <si>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</si>
  <si>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</si>
  <si>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</si>
  <si>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</si>
  <si>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</si>
  <si>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</si>
  <si>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</si>
  <si>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</si>
  <si>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</si>
  <si>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</si>
  <si>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</si>
  <si>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</si>
  <si>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</si>
  <si>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</si>
  <si>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</si>
  <si>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</si>
  <si>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</si>
  <si>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</si>
  <si>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</si>
  <si>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</si>
  <si>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</si>
  <si>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</si>
  <si>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</si>
  <si>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</si>
  <si>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</si>
  <si>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</si>
  <si>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</si>
  <si>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</si>
  <si>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</si>
  <si>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</si>
  <si>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</si>
  <si>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</si>
  <si>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</si>
  <si>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</si>
  <si>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</si>
  <si>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</si>
  <si>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</si>
  <si>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</si>
  <si>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</si>
  <si>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</si>
  <si>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</si>
  <si>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</si>
  <si>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</si>
  <si>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</si>
  <si>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</si>
  <si>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</si>
  <si>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</si>
  <si>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</si>
  <si>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</si>
  <si>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</si>
  <si>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</si>
  <si>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</si>
  <si>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</si>
  <si>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</si>
  <si>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</si>
  <si>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</si>
  <si>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</si>
  <si>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</si>
  <si>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</si>
  <si>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</si>
  <si>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</si>
  <si>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</si>
  <si>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</si>
  <si>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</si>
  <si>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</si>
  <si>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</si>
  <si>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</si>
  <si>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</si>
  <si>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</si>
  <si>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</si>
  <si>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</si>
  <si>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</si>
  <si>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</si>
  <si>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</si>
  <si>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</si>
  <si>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</si>
  <si>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</si>
  <si>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</si>
  <si>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</si>
  <si>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</si>
  <si>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</si>
  <si>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</si>
  <si>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</si>
  <si>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</si>
  <si>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</si>
  <si>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</si>
  <si>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</si>
  <si>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</si>
  <si>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</si>
  <si>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</si>
  <si>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</si>
  <si>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</si>
  <si>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</si>
  <si>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</si>
  <si>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</si>
  <si>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</si>
  <si>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</si>
  <si>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</si>
  <si>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</si>
  <si>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</si>
  <si>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</si>
  <si>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</si>
  <si>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</si>
  <si>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</si>
  <si>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</si>
  <si>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</si>
  <si>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</si>
  <si>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</si>
  <si>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</si>
  <si>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</si>
  <si>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</si>
  <si>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</si>
  <si>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</si>
  <si>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</si>
  <si>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</si>
  <si>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</si>
  <si>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</si>
  <si>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</si>
  <si>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</si>
  <si>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</si>
  <si>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</si>
  <si>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</si>
  <si>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</si>
  <si>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</si>
  <si>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</si>
  <si>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</si>
  <si>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</si>
  <si>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</si>
  <si>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</si>
  <si>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</si>
  <si>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</si>
  <si>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</si>
  <si>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</si>
  <si>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</si>
  <si>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</si>
  <si>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</si>
  <si>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</si>
  <si>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</si>
  <si>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</si>
  <si>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</si>
  <si>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</si>
  <si>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</si>
  <si>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</si>
  <si>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</si>
  <si>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</si>
  <si>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</si>
  <si>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</si>
  <si>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</si>
  <si>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</si>
  <si>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</si>
  <si>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</si>
  <si>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</si>
  <si>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</si>
  <si>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</si>
  <si>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</si>
  <si>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</si>
  <si>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</si>
  <si>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</si>
  <si>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</si>
  <si>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</si>
  <si>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</si>
  <si>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</si>
  <si>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</si>
  <si>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</si>
  <si>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</si>
  <si>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</si>
  <si>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</si>
  <si>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</si>
  <si>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</si>
  <si>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</si>
  <si>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</si>
  <si>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</si>
  <si>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</si>
  <si>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</si>
  <si>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</si>
  <si>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</si>
  <si>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</si>
  <si>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</si>
  <si>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</si>
  <si>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</si>
  <si>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</si>
  <si>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</si>
  <si>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</si>
  <si>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</si>
  <si>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</si>
  <si>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</si>
  <si>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</si>
  <si>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</si>
  <si>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</si>
  <si>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</si>
  <si>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</si>
  <si>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</si>
  <si>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</si>
  <si>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</si>
  <si>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</si>
  <si>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</si>
  <si>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</si>
  <si>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</si>
  <si>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</si>
  <si>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</si>
  <si>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</si>
  <si>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</si>
  <si>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</si>
  <si>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</si>
  <si>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</si>
  <si>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</si>
  <si>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</si>
  <si>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</si>
  <si>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</si>
  <si>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</si>
  <si>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</si>
  <si>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</si>
  <si>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</si>
  <si>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</si>
  <si>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</si>
  <si>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</si>
  <si>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</si>
  <si>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</si>
  <si>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</si>
  <si>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</si>
  <si>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</si>
  <si>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</si>
  <si>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</si>
  <si>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</si>
  <si>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</si>
  <si>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</si>
  <si>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</si>
  <si>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</si>
  <si>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</si>
  <si>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</si>
  <si>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</si>
  <si>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</si>
  <si>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</si>
  <si>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</si>
  <si>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</si>
  <si>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</si>
  <si>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</si>
  <si>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</si>
  <si>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</si>
  <si>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</si>
  <si>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</si>
  <si>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</si>
  <si>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</si>
  <si>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</si>
  <si>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</si>
  <si>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</si>
  <si>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</si>
  <si>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</si>
  <si>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</si>
  <si>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</si>
  <si>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</si>
  <si>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</si>
  <si>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</si>
  <si>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</si>
  <si>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</si>
  <si>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</si>
  <si>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</si>
  <si>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</si>
  <si>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</si>
  <si>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</si>
  <si>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</si>
  <si>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</si>
  <si>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</si>
  <si>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</si>
  <si>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</si>
  <si>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</si>
  <si>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</si>
  <si>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</si>
  <si>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</si>
  <si>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</si>
  <si>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</si>
  <si>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</si>
  <si>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</si>
  <si>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</si>
  <si>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</si>
  <si>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</si>
  <si>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</si>
  <si>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</si>
  <si>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</si>
  <si>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</si>
  <si>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</si>
  <si>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</si>
  <si>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</si>
  <si>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</si>
  <si>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</si>
  <si>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</si>
  <si>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</si>
  <si>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</si>
  <si>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</si>
  <si>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</si>
  <si>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</si>
  <si>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</si>
  <si>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</si>
  <si>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</si>
  <si>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</si>
  <si>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</si>
  <si>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</si>
  <si>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</si>
  <si>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</si>
  <si>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</si>
  <si>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</si>
  <si>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</si>
  <si>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</si>
  <si>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</si>
  <si>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</si>
  <si>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</si>
  <si>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</si>
  <si>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</si>
  <si>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</si>
  <si>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</si>
  <si>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</si>
  <si>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</si>
  <si>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</si>
  <si>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</si>
  <si>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</si>
  <si>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</si>
  <si>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</si>
  <si>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</si>
  <si>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</si>
  <si>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</si>
  <si>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</si>
  <si>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</si>
  <si>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</si>
  <si>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</si>
  <si>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</si>
  <si>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</si>
  <si>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</si>
  <si>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</si>
  <si>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</si>
  <si>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</si>
  <si>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</si>
  <si>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</si>
  <si>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</si>
  <si>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</si>
  <si>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</si>
  <si>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</si>
  <si>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</si>
  <si>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</si>
  <si>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</si>
  <si>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</si>
  <si>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</si>
  <si>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</si>
  <si>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</si>
  <si>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</si>
  <si>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</si>
  <si>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</si>
  <si>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</si>
  <si>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</si>
  <si>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</si>
  <si>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</si>
  <si>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</si>
  <si>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</si>
  <si>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</si>
  <si>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</si>
  <si>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</si>
  <si>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</si>
  <si>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</si>
  <si>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</si>
  <si>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</si>
  <si>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</si>
  <si>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</si>
  <si>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</si>
  <si>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</si>
  <si>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</si>
  <si>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</si>
  <si>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</si>
  <si>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</si>
  <si>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</si>
  <si>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</si>
  <si>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</si>
  <si>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</si>
  <si>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</si>
  <si>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</si>
  <si>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</si>
  <si>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</si>
  <si>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</si>
  <si>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</si>
  <si>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</si>
  <si>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</si>
  <si>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</si>
  <si>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</si>
  <si>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</si>
  <si>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</si>
  <si>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</si>
  <si>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</si>
  <si>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</si>
  <si>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</si>
  <si>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</si>
  <si>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</si>
  <si>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</si>
  <si>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</si>
  <si>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</si>
  <si>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</si>
  <si>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</si>
  <si>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</si>
  <si>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</si>
  <si>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</si>
  <si>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</si>
  <si>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</si>
  <si>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</si>
  <si>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</si>
  <si>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</si>
  <si>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</si>
  <si>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</si>
  <si>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</si>
  <si>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</si>
  <si>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</si>
  <si>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</si>
  <si>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</si>
  <si>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</si>
  <si>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</si>
  <si>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</si>
  <si>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</si>
  <si>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</si>
  <si>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</si>
  <si>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</si>
  <si>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</si>
  <si>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</si>
  <si>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</si>
  <si>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</si>
  <si>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</si>
  <si>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</si>
  <si>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</si>
  <si>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</si>
  <si>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</si>
  <si>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</si>
  <si>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</si>
  <si>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</si>
  <si>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</si>
  <si>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</si>
  <si>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</si>
  <si>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</si>
  <si>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</si>
  <si>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</si>
  <si>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</si>
  <si>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</si>
  <si>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</si>
  <si>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</si>
  <si>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</si>
  <si>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</si>
  <si>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</si>
  <si>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</si>
  <si>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</si>
  <si>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</si>
  <si>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</si>
  <si>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</si>
  <si>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</si>
  <si>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</si>
  <si>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</si>
  <si>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</si>
  <si>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</si>
  <si>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</si>
  <si>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</si>
  <si>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</si>
  <si>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</si>
  <si>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</si>
  <si>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</si>
  <si>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</si>
  <si>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</si>
  <si>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</si>
  <si>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</si>
  <si>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</si>
  <si>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</si>
  <si>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</si>
  <si>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</si>
  <si>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</si>
  <si>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</si>
  <si>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</si>
  <si>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</si>
  <si>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</si>
  <si>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</si>
  <si>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</si>
  <si>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</si>
  <si>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</si>
  <si>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</si>
  <si>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</si>
  <si>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</si>
  <si>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</si>
  <si>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</si>
  <si>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</si>
  <si>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</si>
  <si>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</si>
  <si>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</si>
  <si>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</si>
  <si>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</si>
  <si>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</si>
  <si>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</si>
  <si>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</si>
  <si>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</si>
  <si>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</si>
  <si>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</si>
  <si>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</si>
  <si>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</si>
  <si>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</si>
  <si>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</si>
  <si>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</si>
  <si>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</si>
  <si>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</si>
  <si>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</si>
  <si>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</si>
  <si>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</si>
  <si>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</si>
  <si>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</si>
  <si>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</si>
  <si>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</si>
  <si>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</si>
  <si>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</si>
  <si>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</si>
  <si>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</si>
  <si>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</si>
  <si>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</si>
  <si>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</si>
  <si>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</si>
  <si>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</si>
  <si>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</si>
  <si>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</si>
  <si>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</si>
  <si>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</si>
  <si>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</si>
  <si>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</si>
  <si>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</si>
  <si>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</si>
  <si>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</si>
  <si>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</si>
  <si>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</si>
  <si>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</si>
  <si>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</si>
  <si>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</si>
  <si>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</si>
  <si>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</si>
  <si>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</si>
  <si>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</si>
  <si>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</si>
  <si>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</si>
  <si>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</si>
  <si>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</si>
  <si>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</si>
  <si>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</si>
  <si>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</si>
  <si>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</si>
  <si>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</si>
  <si>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</si>
  <si>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</si>
  <si>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</si>
  <si>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</si>
  <si>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</si>
  <si>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</si>
  <si>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</si>
  <si>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</si>
  <si>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</si>
  <si>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</si>
  <si>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</si>
  <si>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</si>
  <si>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</si>
  <si>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</si>
  <si>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</si>
  <si>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</si>
  <si>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</si>
  <si>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</si>
  <si>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</si>
  <si>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</si>
  <si>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</si>
  <si>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</si>
  <si>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</si>
  <si>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</si>
  <si>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</si>
  <si>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</si>
  <si>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</si>
  <si>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</si>
  <si>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</si>
  <si>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</si>
  <si>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</si>
  <si>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</si>
  <si>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</si>
  <si>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</si>
  <si>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</si>
  <si>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</si>
  <si>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</si>
  <si>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</si>
  <si>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</si>
  <si>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</si>
  <si>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</si>
  <si>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</si>
  <si>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</si>
  <si>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</si>
  <si>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</si>
  <si>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</si>
  <si>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</si>
  <si>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</si>
  <si>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</si>
  <si>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</si>
  <si>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</si>
  <si>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</si>
  <si>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</si>
  <si>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</si>
  <si>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</si>
  <si>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</si>
  <si>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</si>
  <si>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</si>
  <si>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</si>
  <si>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</si>
  <si>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</si>
  <si>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</si>
  <si>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</si>
  <si>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</si>
  <si>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</si>
  <si>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</si>
  <si>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</si>
  <si>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</si>
  <si>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</si>
  <si>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</si>
  <si>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</si>
  <si>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</si>
  <si>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</si>
  <si>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</si>
  <si>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</si>
  <si>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</si>
  <si>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</si>
  <si>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</si>
  <si>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</si>
  <si>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</si>
  <si>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</si>
  <si>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</si>
  <si>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</si>
  <si>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</si>
  <si>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</si>
  <si>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</si>
  <si>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</si>
  <si>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</si>
  <si>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</si>
  <si>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</si>
  <si>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</si>
  <si>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</si>
  <si>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</si>
  <si>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</si>
  <si>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</si>
  <si>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</si>
  <si>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</si>
  <si>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</si>
  <si>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</si>
  <si>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</si>
  <si>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</si>
  <si>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</si>
  <si>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</si>
  <si>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</si>
  <si>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</si>
  <si>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</si>
  <si>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</si>
  <si>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</si>
  <si>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</si>
  <si>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</si>
  <si>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</si>
  <si>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</si>
  <si>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</si>
  <si>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</si>
  <si>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</si>
  <si>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</si>
  <si>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</si>
  <si>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</si>
  <si>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</si>
  <si>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</si>
  <si>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</si>
  <si>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</si>
  <si>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</si>
  <si>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</si>
  <si>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</si>
  <si>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</si>
  <si>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</si>
  <si>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</si>
  <si>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</si>
  <si>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</si>
  <si>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</si>
  <si>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</si>
  <si>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</si>
  <si>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</si>
  <si>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</si>
  <si>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</si>
  <si>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</si>
  <si>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</si>
  <si>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</si>
  <si>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</si>
  <si>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</si>
  <si>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</si>
  <si>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</si>
  <si>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</si>
  <si>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</si>
  <si>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</si>
  <si>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</si>
  <si>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</si>
  <si>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</si>
  <si>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</si>
  <si>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</si>
  <si>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</si>
  <si>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</si>
  <si>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</si>
  <si>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</si>
  <si>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</si>
  <si>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</si>
  <si>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</si>
  <si>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</si>
  <si>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</si>
  <si>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</si>
  <si>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</si>
  <si>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</si>
  <si>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</si>
  <si>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</si>
  <si>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</si>
  <si>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</si>
  <si>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</si>
  <si>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</si>
  <si>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</si>
  <si>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</si>
  <si>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</si>
  <si>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</si>
  <si>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</si>
  <si>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</si>
  <si>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</si>
  <si>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</si>
  <si>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</si>
  <si>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</si>
  <si>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</si>
  <si>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</si>
  <si>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</si>
  <si>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</si>
  <si>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</si>
  <si>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</si>
  <si>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</si>
  <si>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</si>
  <si>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</si>
  <si>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</si>
  <si>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</si>
  <si>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</si>
  <si>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</si>
  <si>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</si>
  <si>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</si>
  <si>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</si>
  <si>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</si>
  <si>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</si>
  <si>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</si>
  <si>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</si>
  <si>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</si>
  <si>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</si>
  <si>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</si>
  <si>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</si>
  <si>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</si>
  <si>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</si>
  <si>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</si>
  <si>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</si>
  <si>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</si>
  <si>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</si>
  <si>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</si>
  <si>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</si>
  <si>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</si>
  <si>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</si>
  <si>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</si>
  <si>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</si>
  <si>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</si>
  <si>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</si>
  <si>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</si>
  <si>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</si>
  <si>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</si>
  <si>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</si>
  <si>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</si>
  <si>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</si>
  <si>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</si>
  <si>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</si>
  <si>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</si>
  <si>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</si>
  <si>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</si>
  <si>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</si>
  <si>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</si>
  <si>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</si>
  <si>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</si>
  <si>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</si>
  <si>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</si>
  <si>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</si>
  <si>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</si>
  <si>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</si>
  <si>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</si>
  <si>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</si>
  <si>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</si>
  <si>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</si>
  <si>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</si>
  <si>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</si>
  <si>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</si>
  <si>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</si>
  <si>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</si>
  <si>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</si>
  <si>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</si>
  <si>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</si>
  <si>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</si>
  <si>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</si>
  <si>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</si>
  <si>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</si>
  <si>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</si>
  <si>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</si>
  <si>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</si>
  <si>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</si>
  <si>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</si>
  <si>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</si>
  <si>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</si>
  <si>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</si>
  <si>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</si>
  <si>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</si>
  <si>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</si>
  <si>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</si>
  <si>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</si>
  <si>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</si>
  <si>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</si>
  <si>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</si>
  <si>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</si>
  <si>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</si>
  <si>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</si>
  <si>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</si>
  <si>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</si>
  <si>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</si>
  <si>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</si>
  <si>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</si>
  <si>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</si>
  <si>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</si>
  <si>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</si>
  <si>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</si>
  <si>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</si>
  <si>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</si>
  <si>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</si>
  <si>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</si>
  <si>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</si>
  <si>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</si>
  <si>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</si>
  <si>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</si>
  <si>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</si>
  <si>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</si>
  <si>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</si>
  <si>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</si>
  <si>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</si>
  <si>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</si>
  <si>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</si>
  <si>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</si>
  <si>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</si>
  <si>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</si>
  <si>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</si>
  <si>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</si>
  <si>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</si>
  <si>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</si>
  <si>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</si>
  <si>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</si>
  <si>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</si>
  <si>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</si>
  <si>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</si>
  <si>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</si>
  <si>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</si>
  <si>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</si>
  <si>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</si>
  <si>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</si>
  <si>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</si>
  <si>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</si>
  <si>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</si>
  <si>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</si>
  <si>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</si>
  <si>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</si>
  <si>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</si>
  <si>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</si>
  <si>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</si>
  <si>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</si>
  <si>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</si>
  <si>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</si>
  <si>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</si>
  <si>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</si>
  <si>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</si>
  <si>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</si>
  <si>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</si>
  <si>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</si>
  <si>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</si>
  <si>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</si>
  <si>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</si>
  <si>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</si>
  <si>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</si>
  <si>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</si>
  <si>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</si>
  <si>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</si>
  <si>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</si>
  <si>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</si>
  <si>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</si>
  <si>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</si>
  <si>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</si>
  <si>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</si>
  <si>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</si>
  <si>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</si>
  <si>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</si>
  <si>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</si>
  <si>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</si>
  <si>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</si>
  <si>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</si>
  <si>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</si>
  <si>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</si>
  <si>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</si>
  <si>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</si>
  <si>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</si>
  <si>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</si>
  <si>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</si>
  <si>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</si>
  <si>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</si>
  <si>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</si>
  <si>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</si>
  <si>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</si>
  <si>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</si>
  <si>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</si>
  <si>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</si>
  <si>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</si>
  <si>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</si>
  <si>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</si>
  <si>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</si>
  <si>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</si>
  <si>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</si>
  <si>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</si>
  <si>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</si>
  <si>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</si>
  <si>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</si>
  <si>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</si>
  <si>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</si>
  <si>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</si>
  <si>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</si>
  <si>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</si>
  <si>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</si>
  <si>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</si>
  <si>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</si>
  <si>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</si>
  <si>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</si>
  <si>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</si>
  <si>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</si>
  <si>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</si>
  <si>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</si>
  <si>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</si>
  <si>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</si>
  <si>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</si>
  <si>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</si>
  <si>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</si>
  <si>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</si>
  <si>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</si>
  <si>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</si>
  <si>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</si>
  <si>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</si>
  <si>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</si>
  <si>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</si>
  <si>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</si>
  <si>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</si>
  <si>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</si>
  <si>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</si>
  <si>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</si>
  <si>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</si>
  <si>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</si>
  <si>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</si>
  <si>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</si>
  <si>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</si>
  <si>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</si>
  <si>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</si>
  <si>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</si>
  <si>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</si>
  <si>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</si>
  <si>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</si>
  <si>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</si>
  <si>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</si>
  <si>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</si>
  <si>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</si>
  <si>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</si>
  <si>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</si>
  <si>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</si>
  <si>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</si>
  <si>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</si>
  <si>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</si>
  <si>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</si>
  <si>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</si>
  <si>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</si>
  <si>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</si>
  <si>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</si>
  <si>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</si>
  <si>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</si>
  <si>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</si>
  <si>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</si>
  <si>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</si>
  <si>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</si>
  <si>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</si>
  <si>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</si>
  <si>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</si>
  <si>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</si>
  <si>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</si>
  <si>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</si>
  <si>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</si>
  <si>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</si>
  <si>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</si>
  <si>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</si>
  <si>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</si>
  <si>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</si>
  <si>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</si>
  <si>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</si>
  <si>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</si>
  <si>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</si>
  <si>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</si>
  <si>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</si>
  <si>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</si>
  <si>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</si>
  <si>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</si>
  <si>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</si>
  <si>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</si>
  <si>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</si>
  <si>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</si>
  <si>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</si>
  <si>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</si>
  <si>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</si>
  <si>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</si>
  <si>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</si>
  <si>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</si>
  <si>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</si>
  <si>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</si>
  <si>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</si>
  <si>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</si>
  <si>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</si>
  <si>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</si>
  <si>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</si>
  <si>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</si>
  <si>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</si>
  <si>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</si>
  <si>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</si>
  <si>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</si>
  <si>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</si>
  <si>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</si>
  <si>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</si>
  <si>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</si>
  <si>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</si>
  <si>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</si>
  <si>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</si>
  <si>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</si>
  <si>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</si>
  <si>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</si>
  <si>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</si>
  <si>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</si>
  <si>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</si>
  <si>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</si>
  <si>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</si>
  <si>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</si>
  <si>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</si>
  <si>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</si>
  <si>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</si>
  <si>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</si>
  <si>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</si>
  <si>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</si>
  <si>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</si>
  <si>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</si>
  <si>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</si>
  <si>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</si>
  <si>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</si>
  <si>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</si>
  <si>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</si>
  <si>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</si>
  <si>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</si>
  <si>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</si>
  <si>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</si>
  <si>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</si>
  <si>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</si>
  <si>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</si>
  <si>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</si>
  <si>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</si>
  <si>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</si>
  <si>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</si>
  <si>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</si>
  <si>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</si>
  <si>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</si>
  <si>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</si>
  <si>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</si>
  <si>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</si>
  <si>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</si>
  <si>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</si>
  <si>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</si>
  <si>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</si>
  <si>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</si>
  <si>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</si>
  <si>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</si>
  <si>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</si>
  <si>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</si>
  <si>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</si>
  <si>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</si>
  <si>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</si>
  <si>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</si>
  <si>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</si>
  <si>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</si>
  <si>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</si>
  <si>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</si>
  <si>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</si>
  <si>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</si>
  <si>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</si>
  <si>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</si>
  <si>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</si>
  <si>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</si>
  <si>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</si>
  <si>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</si>
  <si>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</si>
  <si>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</si>
  <si>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</si>
  <si>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</si>
  <si>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</si>
  <si>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</si>
  <si>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</si>
  <si>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</si>
  <si>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</si>
  <si>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</si>
  <si>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</si>
  <si>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</si>
  <si>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</si>
  <si>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</si>
  <si>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</si>
  <si>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</si>
  <si>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</si>
  <si>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</si>
  <si>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</si>
  <si>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</si>
  <si>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</si>
  <si>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</si>
  <si>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</si>
  <si>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</si>
  <si>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</si>
  <si>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</si>
  <si>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</si>
  <si>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</si>
  <si>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</si>
  <si>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</si>
  <si>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</si>
  <si>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</si>
  <si>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</si>
  <si>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</si>
  <si>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</si>
  <si>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</si>
  <si>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</si>
  <si>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</si>
  <si>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</si>
  <si>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</si>
  <si>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</si>
  <si>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</si>
  <si>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</si>
  <si>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</si>
  <si>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</si>
  <si>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</si>
  <si>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</si>
  <si>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</si>
  <si>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</si>
  <si>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</si>
  <si>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</si>
  <si>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</si>
  <si>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</si>
  <si>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</si>
  <si>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</si>
  <si>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</si>
  <si>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</si>
  <si>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</si>
  <si>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</si>
  <si>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</si>
  <si>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</si>
  <si>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</si>
  <si>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</si>
  <si>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</si>
  <si>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</si>
  <si>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</si>
  <si>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</si>
  <si>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</si>
  <si>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</si>
  <si>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</si>
  <si>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</si>
  <si>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</si>
  <si>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</si>
  <si>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</si>
  <si>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</si>
  <si>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</si>
  <si>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</si>
  <si>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</si>
  <si>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</si>
  <si>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</si>
  <si>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</si>
  <si>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</si>
  <si>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</si>
  <si>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</si>
  <si>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</si>
  <si>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</si>
  <si>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</si>
  <si>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</si>
  <si>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</si>
  <si>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</si>
  <si>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</si>
  <si>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</si>
  <si>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</si>
  <si>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</si>
  <si>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</si>
  <si>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</si>
  <si>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</si>
  <si>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</si>
  <si>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</si>
  <si>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</si>
  <si>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</si>
  <si>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</si>
  <si>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</si>
  <si>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</si>
  <si>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</si>
  <si>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</si>
  <si>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</si>
  <si>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</si>
  <si>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</si>
  <si>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</si>
  <si>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</si>
  <si>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</si>
  <si>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</si>
  <si>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</si>
  <si>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</si>
  <si>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</si>
  <si>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</si>
  <si>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</si>
  <si>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</si>
  <si>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</si>
  <si>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</si>
  <si>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</si>
  <si>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</si>
  <si>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</si>
  <si>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</si>
  <si>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</si>
  <si>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</si>
  <si>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</si>
  <si>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</si>
  <si>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</si>
  <si>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</si>
  <si>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</si>
  <si>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</si>
  <si>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</si>
  <si>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</si>
  <si>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</si>
  <si>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</si>
  <si>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</si>
  <si>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</si>
  <si>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</si>
  <si>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</si>
  <si>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</si>
  <si>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</si>
  <si>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</si>
  <si>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</si>
  <si>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</si>
  <si>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</si>
  <si>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</si>
  <si>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</si>
  <si>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</si>
  <si>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</si>
  <si>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</si>
  <si>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</si>
  <si>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</si>
  <si>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</si>
  <si>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</si>
  <si>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</si>
  <si>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</si>
  <si>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</si>
  <si>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</si>
  <si>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</si>
  <si>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</si>
  <si>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</si>
  <si>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</si>
  <si>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</si>
  <si>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</si>
  <si>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</si>
  <si>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</si>
  <si>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</si>
  <si>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</si>
  <si>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</si>
  <si>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</si>
  <si>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</si>
  <si>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</si>
  <si>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</si>
  <si>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</si>
  <si>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</si>
  <si>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</si>
  <si>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</si>
  <si>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</si>
  <si>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</si>
  <si>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</si>
  <si>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</si>
  <si>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</si>
  <si>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</si>
  <si>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</si>
  <si>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</si>
  <si>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</si>
  <si>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</si>
  <si>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</si>
  <si>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</si>
  <si>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</si>
  <si>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</si>
  <si>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</si>
  <si>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</si>
  <si>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</si>
  <si>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</si>
  <si>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</si>
  <si>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</si>
  <si>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</si>
  <si>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</si>
  <si>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</si>
  <si>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</si>
  <si>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</si>
  <si>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</si>
  <si>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</si>
  <si>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</si>
  <si>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</si>
  <si>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</si>
  <si>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</si>
  <si>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</si>
  <si>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</si>
  <si>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</si>
  <si>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</si>
  <si>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</si>
  <si>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</si>
  <si>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</si>
  <si>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</si>
  <si>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</si>
  <si>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</si>
  <si>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</si>
  <si>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</si>
  <si>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</si>
  <si>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</si>
  <si>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</si>
  <si>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</si>
  <si>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</si>
  <si>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</si>
  <si>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</si>
  <si>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</si>
  <si>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</si>
  <si>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</si>
  <si>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</si>
  <si>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</si>
  <si>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</si>
  <si>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</si>
  <si>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</si>
  <si>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</si>
  <si>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</si>
  <si>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</si>
  <si>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</si>
  <si>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</si>
  <si>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</si>
  <si>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</si>
  <si>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</si>
  <si>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</si>
  <si>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</si>
  <si>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</si>
  <si>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</si>
  <si>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</si>
  <si>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</si>
  <si>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</si>
  <si>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</si>
  <si>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</si>
  <si>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</si>
  <si>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</si>
  <si>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</si>
  <si>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</si>
  <si>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</si>
  <si>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</si>
  <si>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</si>
  <si>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</si>
  <si>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</si>
  <si>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</si>
  <si>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</si>
  <si>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</si>
  <si>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</si>
  <si>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</si>
  <si>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</si>
  <si>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</si>
  <si>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</si>
  <si>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</si>
  <si>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</si>
  <si>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</si>
  <si>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</si>
  <si>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</si>
  <si>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</si>
  <si>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</si>
  <si>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</si>
  <si>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</si>
  <si>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</si>
  <si>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</si>
  <si>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</si>
  <si>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</si>
  <si>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</si>
  <si>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</si>
  <si>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</si>
  <si>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</si>
  <si>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</si>
  <si>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</si>
  <si>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</si>
  <si>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</si>
  <si>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</si>
  <si>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</si>
  <si>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</si>
  <si>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</si>
  <si>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</si>
  <si>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</si>
  <si>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</si>
  <si>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</si>
  <si>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</si>
  <si>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</si>
  <si>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</si>
  <si>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</si>
  <si>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</si>
  <si>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</si>
  <si>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</si>
  <si>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</si>
  <si>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</si>
  <si>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</si>
  <si>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</si>
  <si>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</si>
  <si>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</si>
  <si>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</si>
  <si>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</si>
  <si>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</si>
  <si>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</si>
  <si>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</si>
  <si>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</si>
  <si>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</si>
  <si>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</si>
  <si>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</si>
  <si>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</si>
  <si>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</si>
  <si>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</si>
  <si>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</si>
  <si>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</si>
  <si>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</si>
  <si>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</si>
  <si>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</si>
  <si>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</si>
  <si>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</si>
  <si>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</si>
  <si>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</si>
  <si>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</si>
  <si>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</si>
  <si>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</si>
  <si>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</si>
  <si>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</si>
  <si>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</si>
  <si>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</si>
  <si>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</si>
  <si>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</si>
  <si>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</si>
  <si>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</si>
  <si>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</si>
  <si>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</si>
  <si>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</si>
  <si>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</si>
  <si>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</si>
  <si>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</si>
  <si>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</si>
  <si>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</si>
  <si>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</si>
  <si>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</si>
  <si>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</si>
  <si>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</si>
  <si>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</si>
  <si>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</si>
  <si>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</si>
  <si>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</si>
  <si>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</si>
  <si>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</si>
  <si>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</si>
  <si>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</si>
  <si>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</si>
  <si>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</si>
  <si>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</si>
  <si>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</si>
  <si>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</si>
  <si>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</si>
  <si>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</si>
  <si>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</si>
  <si>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</si>
  <si>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</si>
  <si>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</si>
  <si>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</si>
  <si>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</si>
  <si>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</si>
  <si>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</si>
  <si>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</si>
  <si>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</si>
  <si>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</si>
  <si>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</si>
  <si>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</si>
  <si>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</si>
  <si>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</si>
  <si>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</si>
  <si>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</si>
  <si>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</si>
  <si>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</si>
  <si>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</si>
  <si>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</si>
  <si>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</si>
  <si>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</si>
  <si>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</si>
  <si>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</si>
  <si>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</si>
  <si>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</si>
  <si>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</si>
  <si>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</si>
  <si>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</si>
  <si>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</si>
  <si>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</si>
  <si>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</si>
  <si>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</si>
  <si>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</si>
  <si>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</si>
  <si>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</si>
  <si>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</si>
  <si>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</si>
  <si>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</si>
  <si>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</si>
  <si>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</si>
  <si>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</si>
  <si>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</si>
  <si>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</si>
  <si>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</si>
  <si>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</si>
  <si>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</si>
  <si>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</si>
  <si>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</si>
  <si>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</si>
  <si>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</si>
  <si>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</si>
  <si>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</si>
  <si>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</si>
  <si>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</si>
  <si>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</si>
  <si>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</si>
  <si>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</si>
  <si>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</si>
  <si>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</si>
  <si>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</si>
  <si>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</si>
  <si>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</si>
  <si>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</si>
  <si>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</si>
  <si>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</si>
  <si>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</si>
  <si>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</si>
  <si>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</si>
  <si>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</si>
  <si>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</si>
  <si>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</si>
  <si>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</si>
  <si>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</si>
  <si>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</si>
  <si>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</si>
  <si>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</si>
  <si>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</si>
  <si>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</si>
  <si>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</si>
  <si>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</si>
  <si>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</si>
  <si>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</si>
  <si>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</si>
  <si>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</si>
  <si>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</si>
  <si>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</si>
  <si>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</si>
  <si>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</si>
  <si>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</si>
  <si>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</si>
  <si>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</si>
  <si>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</si>
  <si>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</si>
  <si>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</si>
  <si>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</si>
  <si>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</si>
  <si>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</si>
  <si>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</si>
  <si>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</si>
  <si>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</si>
  <si>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</si>
  <si>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</si>
  <si>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</si>
  <si>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</si>
  <si>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</si>
  <si>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</si>
  <si>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</si>
  <si>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</si>
  <si>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</si>
  <si>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</si>
  <si>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</si>
  <si>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</si>
  <si>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</si>
  <si>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</si>
  <si>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</si>
  <si>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</si>
  <si>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</si>
  <si>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</si>
  <si>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</si>
  <si>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</si>
  <si>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</si>
  <si>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</si>
  <si>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</si>
  <si>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</si>
  <si>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</si>
  <si>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</si>
  <si>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</si>
  <si>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</si>
  <si>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</si>
  <si>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</si>
  <si>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</si>
  <si>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</si>
  <si>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</si>
  <si>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</si>
  <si>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</si>
  <si>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</si>
  <si>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</si>
  <si>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</si>
  <si>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</si>
  <si>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</si>
  <si>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</si>
  <si>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</si>
  <si>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</si>
  <si>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</si>
  <si>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</si>
  <si>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</si>
  <si>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</si>
  <si>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</si>
  <si>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</si>
  <si>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</si>
  <si>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</si>
  <si>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</si>
  <si>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</si>
  <si>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</si>
  <si>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</si>
  <si>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</si>
  <si>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</si>
  <si>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</si>
  <si>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</si>
  <si>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</si>
  <si>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</si>
  <si>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</si>
  <si>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</si>
  <si>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</si>
  <si>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</si>
  <si>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</si>
  <si>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</si>
  <si>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</si>
  <si>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</si>
  <si>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</si>
  <si>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</si>
  <si>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</si>
  <si>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</si>
  <si>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</si>
  <si>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</si>
  <si>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</si>
  <si>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</si>
  <si>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</si>
  <si>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</si>
  <si>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</si>
  <si>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</si>
  <si>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</si>
  <si>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</si>
  <si>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</si>
  <si>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</si>
  <si>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</si>
  <si>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</si>
  <si>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</si>
  <si>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</si>
  <si>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</si>
  <si>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</si>
  <si>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</si>
  <si>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</si>
  <si>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</si>
  <si>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</si>
  <si>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</si>
  <si>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</si>
  <si>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</si>
  <si>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</si>
  <si>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</si>
  <si>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</si>
  <si>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</si>
  <si>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</si>
  <si>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</si>
  <si>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</si>
  <si>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</si>
  <si>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</si>
  <si>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</si>
  <si>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</si>
  <si>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</si>
  <si>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</si>
  <si>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</si>
  <si>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</si>
  <si>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</si>
  <si>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</si>
  <si>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</si>
  <si>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</si>
  <si>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</si>
  <si>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</si>
  <si>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</si>
  <si>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</si>
  <si>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</si>
  <si>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</si>
  <si>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</si>
  <si>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</si>
  <si>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</si>
  <si>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</si>
  <si>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</si>
  <si>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</si>
  <si>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</si>
  <si>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</si>
  <si>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</si>
  <si>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</si>
  <si>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</si>
  <si>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</si>
  <si>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</si>
  <si>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</si>
  <si>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</si>
  <si>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</si>
  <si>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</si>
  <si>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</si>
  <si>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</si>
  <si>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</si>
  <si>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</si>
  <si>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</si>
  <si>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</si>
  <si>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</si>
  <si>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</si>
  <si>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</si>
  <si>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</si>
  <si>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</si>
  <si>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</si>
  <si>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</si>
  <si>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</si>
  <si>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</si>
  <si>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</si>
  <si>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</si>
  <si>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</si>
  <si>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</si>
  <si>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</si>
  <si>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</si>
  <si>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</si>
  <si>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</si>
  <si>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</si>
  <si>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</si>
  <si>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</si>
  <si>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</si>
  <si>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</si>
  <si>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</si>
  <si>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</si>
  <si>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</si>
  <si>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</si>
  <si>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</si>
  <si>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</si>
  <si>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</si>
  <si>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</si>
  <si>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</si>
  <si>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</si>
  <si>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</si>
  <si>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</si>
  <si>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</si>
  <si>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</si>
  <si>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</si>
  <si>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</si>
  <si>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</si>
  <si>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</si>
  <si>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</si>
  <si>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</si>
  <si>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</si>
  <si>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</si>
  <si>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</si>
  <si>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</si>
  <si>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</si>
  <si>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</si>
  <si>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</si>
  <si>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</si>
  <si>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</si>
  <si>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</si>
  <si>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</si>
  <si>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</si>
  <si>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</si>
  <si>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</si>
  <si>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</si>
  <si>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</si>
  <si>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</si>
  <si>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</si>
  <si>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</si>
  <si>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</si>
  <si>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</si>
  <si>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</si>
  <si>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</si>
  <si>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</si>
  <si>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</si>
  <si>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</si>
  <si>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</si>
  <si>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</si>
  <si>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</si>
  <si>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</si>
  <si>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</si>
  <si>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</si>
  <si>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</si>
  <si>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</si>
  <si>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</si>
  <si>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</si>
  <si>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</si>
  <si>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</si>
  <si>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</si>
  <si>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</si>
  <si>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</si>
  <si>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</si>
  <si>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</si>
  <si>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</si>
  <si>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</si>
  <si>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</si>
  <si>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</si>
  <si>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</si>
  <si>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</si>
  <si>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</si>
  <si>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</si>
  <si>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</si>
  <si>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</si>
  <si>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</si>
  <si>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</si>
  <si>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</si>
  <si>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</si>
  <si>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</si>
  <si>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</si>
  <si>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</si>
  <si>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</si>
  <si>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</si>
  <si>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</si>
  <si>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</si>
  <si>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</si>
  <si>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</si>
  <si>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</si>
  <si>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</si>
  <si>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</si>
  <si>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</si>
  <si>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</si>
  <si>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</si>
  <si>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</si>
  <si>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</si>
  <si>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</si>
  <si>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</si>
  <si>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</si>
  <si>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</si>
  <si>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</si>
  <si>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</si>
  <si>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</si>
  <si>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</si>
  <si>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</si>
  <si>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</si>
  <si>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</si>
  <si>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</si>
  <si>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</si>
  <si>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</si>
  <si>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</si>
  <si>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</si>
  <si>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</si>
  <si>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</si>
  <si>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</si>
  <si>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</si>
  <si>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</si>
  <si>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</si>
  <si>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</si>
  <si>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</si>
  <si>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</si>
  <si>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</si>
  <si>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</si>
  <si>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</si>
  <si>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</si>
  <si>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</si>
  <si>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</si>
  <si>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</si>
  <si>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</si>
  <si>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</si>
  <si>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</si>
  <si>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</si>
  <si>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</si>
  <si>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</si>
  <si>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</si>
  <si>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</si>
  <si>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</si>
  <si>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</si>
  <si>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</si>
  <si>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</si>
  <si>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</si>
  <si>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</si>
  <si>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</si>
  <si>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</si>
  <si>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</si>
  <si>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</si>
  <si>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</si>
  <si>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</si>
  <si>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</si>
  <si>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</si>
  <si>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</si>
  <si>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</si>
  <si>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</si>
  <si>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</si>
  <si>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</si>
  <si>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</si>
  <si>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</si>
  <si>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</si>
  <si>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</si>
  <si>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</si>
  <si>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</si>
  <si>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</si>
  <si>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</si>
  <si>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</si>
  <si>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</si>
  <si>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</si>
  <si>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</si>
  <si>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</si>
  <si>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</si>
  <si>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</si>
  <si>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</si>
  <si>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</si>
  <si>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</si>
  <si>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</si>
  <si>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</si>
  <si>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</si>
  <si>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</si>
  <si>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</si>
  <si>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</si>
  <si>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</si>
  <si>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</si>
  <si>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</si>
  <si>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</si>
  <si>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</si>
  <si>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</si>
  <si>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</si>
  <si>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</si>
  <si>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</si>
  <si>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</si>
  <si>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</si>
  <si>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</si>
  <si>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</si>
  <si>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</si>
  <si>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</si>
  <si>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</si>
  <si>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</si>
  <si>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</si>
  <si>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</si>
  <si>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</si>
  <si>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</si>
  <si>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</si>
  <si>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</si>
  <si>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</si>
  <si>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</si>
  <si>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</si>
  <si>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</si>
  <si>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</si>
  <si>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</si>
  <si>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</si>
  <si>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</si>
  <si>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</si>
  <si>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</si>
  <si>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</si>
  <si>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</si>
  <si>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</si>
  <si>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</si>
  <si>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</si>
  <si>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</si>
  <si>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</si>
  <si>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</si>
  <si>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</si>
  <si>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</si>
  <si>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</si>
  <si>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</si>
  <si>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</si>
  <si>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</si>
  <si>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</si>
  <si>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</si>
  <si>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</si>
  <si>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</si>
  <si>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</si>
  <si>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</si>
  <si>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</si>
  <si>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</si>
  <si>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</si>
  <si>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</si>
  <si>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</si>
  <si>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</si>
  <si>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</si>
  <si>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</si>
  <si>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</si>
  <si>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</si>
  <si>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</si>
  <si>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</si>
  <si>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</si>
  <si>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</si>
  <si>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</si>
  <si>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</si>
  <si>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</si>
  <si>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</si>
  <si>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</si>
  <si>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</si>
  <si>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</si>
  <si>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</si>
  <si>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</si>
  <si>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</si>
  <si>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</si>
  <si>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</si>
  <si>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</si>
  <si>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</si>
  <si>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</si>
  <si>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</si>
  <si>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</si>
  <si>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</si>
  <si>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</si>
  <si>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</si>
  <si>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</si>
  <si>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</si>
  <si>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</si>
  <si>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</si>
  <si>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</si>
  <si>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</si>
  <si>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</si>
  <si>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</si>
  <si>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</si>
  <si>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</si>
  <si>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</si>
  <si>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</si>
  <si>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</si>
  <si>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</si>
  <si>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</si>
  <si>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</si>
  <si>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</si>
  <si>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</si>
  <si>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</si>
  <si>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</si>
  <si>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</si>
  <si>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</si>
  <si>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</si>
  <si>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</si>
  <si>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</si>
  <si>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</si>
  <si>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</si>
  <si>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</si>
  <si>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</si>
  <si>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</si>
  <si>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</si>
  <si>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</si>
  <si>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</si>
  <si>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</si>
  <si>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</si>
  <si>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</si>
  <si>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</si>
  <si>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</si>
  <si>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</si>
  <si>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</si>
  <si>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</si>
  <si>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</si>
  <si>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</si>
  <si>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</si>
  <si>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</si>
  <si>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</si>
  <si>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</si>
  <si>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</si>
  <si>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</si>
  <si>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</si>
  <si>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</si>
  <si>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</si>
  <si>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</si>
  <si>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</si>
  <si>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</si>
  <si>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</si>
  <si>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</si>
  <si>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</si>
  <si>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</si>
  <si>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</si>
  <si>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</si>
  <si>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</si>
  <si>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</si>
  <si>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</si>
  <si>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</si>
  <si>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</si>
  <si>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</si>
  <si>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</si>
  <si>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</si>
  <si>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</si>
  <si>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</si>
  <si>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</si>
  <si>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</si>
  <si>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</si>
  <si>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</si>
  <si>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</si>
  <si>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</si>
  <si>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</si>
  <si>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</si>
  <si>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</si>
  <si>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</si>
  <si>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</si>
  <si>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</si>
  <si>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</si>
  <si>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</si>
  <si>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</si>
  <si>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</si>
  <si>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</si>
  <si>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</si>
  <si>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</si>
  <si>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</si>
  <si>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</si>
  <si>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</si>
  <si>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</si>
  <si>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</si>
  <si>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</si>
  <si>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</si>
  <si>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</si>
  <si>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</si>
  <si>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</si>
  <si>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</si>
  <si>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</si>
  <si>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</si>
  <si>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</si>
  <si>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</si>
  <si>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</si>
  <si>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</si>
  <si>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</si>
  <si>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</si>
  <si>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</si>
  <si>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</si>
  <si>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</si>
  <si>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</si>
  <si>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</si>
  <si>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</si>
  <si>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</si>
  <si>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</si>
  <si>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</si>
  <si>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</si>
  <si>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</si>
  <si>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</si>
  <si>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</si>
  <si>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</si>
  <si>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</si>
  <si>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</si>
  <si>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</si>
  <si>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</si>
  <si>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</si>
  <si>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</si>
  <si>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</si>
  <si>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</si>
  <si>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</si>
  <si>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</si>
  <si>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</si>
  <si>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</si>
  <si>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</si>
  <si>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</si>
  <si>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</si>
  <si>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</si>
  <si>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</si>
  <si>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</si>
  <si>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</si>
  <si>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</si>
  <si>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</si>
  <si>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</si>
  <si>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</si>
  <si>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</si>
  <si>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</si>
  <si>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</si>
  <si>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</si>
  <si>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</si>
  <si>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</si>
  <si>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</si>
  <si>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</si>
  <si>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</si>
  <si>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</si>
  <si>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</si>
  <si>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</si>
  <si>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</si>
  <si>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</si>
  <si>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</si>
  <si>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</si>
  <si>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</si>
  <si>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</si>
  <si>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</si>
  <si>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</si>
  <si>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</si>
  <si>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</si>
  <si>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</si>
  <si>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</si>
  <si>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</si>
  <si>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</si>
  <si>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</si>
  <si>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</si>
  <si>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</si>
  <si>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</si>
  <si>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</si>
  <si>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</si>
  <si>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</si>
  <si>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</si>
  <si>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</si>
  <si>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</si>
  <si>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</si>
  <si>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</si>
  <si>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</si>
  <si>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</si>
  <si>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</si>
  <si>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</si>
  <si>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</si>
  <si>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</si>
  <si>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</si>
  <si>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</si>
  <si>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</si>
  <si>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</si>
  <si>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</si>
  <si>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</si>
  <si>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</si>
  <si>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</si>
  <si>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</si>
  <si>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</si>
  <si>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</si>
  <si>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</si>
  <si>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</si>
  <si>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</si>
  <si>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</si>
  <si>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</si>
  <si>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</si>
  <si>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</si>
  <si>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</si>
  <si>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</si>
  <si>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</si>
  <si>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</si>
  <si>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</si>
  <si>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</si>
  <si>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</si>
  <si>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</si>
  <si>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</si>
  <si>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</si>
  <si>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</si>
  <si>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</si>
  <si>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</si>
  <si>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</si>
  <si>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</si>
  <si>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</si>
  <si>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</si>
  <si>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</si>
  <si>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</si>
  <si>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</si>
  <si>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</si>
  <si>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</si>
  <si>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</si>
  <si>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</si>
  <si>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</si>
  <si>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</si>
  <si>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</si>
  <si>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</si>
  <si>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</si>
  <si>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</si>
  <si>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</si>
  <si>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</si>
  <si>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</si>
  <si>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</si>
  <si>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</si>
  <si>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</si>
  <si>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</si>
  <si>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</si>
  <si>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</si>
  <si>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</si>
  <si>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</si>
  <si>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</si>
  <si>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</si>
  <si>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</si>
  <si>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</si>
  <si>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</si>
  <si>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</si>
  <si>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</si>
  <si>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</si>
  <si>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</si>
  <si>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</si>
  <si>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</si>
  <si>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</si>
  <si>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</si>
  <si>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</si>
  <si>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</si>
  <si>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</si>
  <si>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</si>
  <si>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</si>
  <si>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</si>
  <si>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</si>
  <si>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</si>
  <si>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</si>
  <si>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</si>
  <si>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</si>
  <si>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</si>
  <si>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</si>
  <si>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</si>
  <si>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</si>
  <si>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</si>
  <si>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</si>
  <si>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</si>
  <si>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</si>
  <si>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</si>
  <si>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</si>
  <si>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</si>
  <si>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</si>
  <si>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</si>
  <si>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</si>
  <si>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</si>
  <si>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</si>
  <si>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</si>
  <si>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</si>
  <si>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</si>
  <si>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</si>
  <si>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</si>
  <si>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</si>
  <si>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</si>
  <si>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</si>
  <si>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</si>
  <si>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</si>
  <si>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</si>
  <si>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</si>
  <si>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</si>
  <si>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</si>
  <si>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</si>
  <si>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</si>
  <si>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</si>
  <si>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</si>
  <si>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</si>
  <si>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</si>
  <si>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</si>
  <si>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</si>
  <si>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</si>
  <si>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</si>
  <si>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</si>
  <si>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</si>
  <si>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</si>
  <si>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</si>
  <si>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</si>
  <si>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</si>
  <si>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</si>
  <si>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</si>
  <si>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</si>
  <si>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</si>
  <si>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</si>
  <si>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</si>
  <si>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</si>
  <si>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</si>
  <si>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</si>
  <si>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</si>
  <si>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</si>
  <si>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</si>
  <si>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</si>
  <si>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</si>
  <si>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</si>
  <si>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</si>
  <si>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</si>
  <si>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</si>
  <si>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</si>
  <si>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</si>
  <si>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</si>
  <si>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</si>
  <si>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</si>
  <si>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</si>
  <si>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</si>
  <si>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</si>
  <si>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</si>
  <si>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</si>
  <si>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</si>
  <si>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</si>
  <si>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</si>
  <si>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</si>
  <si>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</si>
  <si>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</si>
  <si>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</si>
  <si>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</si>
  <si>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</si>
  <si>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</si>
  <si>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</si>
  <si>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</si>
  <si>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</si>
  <si>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</si>
  <si>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</si>
  <si>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</si>
  <si>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</si>
  <si>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</si>
  <si>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</si>
  <si>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</si>
  <si>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</si>
  <si>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</si>
  <si>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</si>
  <si>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</si>
  <si>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</si>
  <si>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</si>
  <si>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</si>
  <si>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</si>
  <si>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</si>
  <si>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</si>
  <si>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</si>
  <si>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</si>
  <si>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</si>
  <si>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</si>
  <si>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</si>
  <si>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</si>
  <si>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</si>
  <si>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</si>
  <si>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</si>
  <si>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</si>
  <si>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</si>
  <si>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</si>
  <si>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</si>
  <si>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</si>
  <si>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</si>
  <si>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</si>
  <si>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</si>
  <si>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</si>
  <si>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</si>
  <si>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</si>
  <si>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</si>
  <si>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</si>
  <si>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</si>
  <si>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</si>
  <si>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</si>
  <si>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</si>
  <si>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</si>
  <si>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</si>
  <si>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</si>
  <si>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</si>
  <si>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</si>
  <si>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</si>
  <si>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</si>
  <si>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</si>
  <si>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</si>
  <si>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</si>
  <si>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</si>
  <si>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</si>
  <si>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</si>
  <si>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</si>
  <si>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</si>
  <si>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</si>
  <si>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</si>
  <si>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</si>
  <si>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</si>
  <si>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</si>
  <si>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</si>
  <si>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</si>
  <si>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</si>
  <si>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</si>
  <si>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</si>
  <si>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</si>
  <si>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</si>
  <si>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</si>
  <si>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</si>
  <si>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</si>
  <si>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</si>
  <si>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</si>
  <si>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</si>
  <si>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</si>
  <si>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</si>
  <si>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</si>
  <si>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</si>
  <si>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</si>
  <si>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</si>
  <si>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</si>
  <si>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</si>
  <si>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</si>
  <si>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</si>
  <si>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</si>
  <si>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</si>
  <si>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</si>
  <si>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</si>
  <si>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</si>
  <si>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</si>
  <si>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</si>
  <si>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</si>
  <si>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</si>
  <si>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</si>
  <si>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</si>
  <si>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</si>
  <si>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</si>
  <si>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</si>
  <si>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</si>
  <si>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</si>
  <si>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</si>
  <si>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</si>
  <si>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</si>
  <si>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</si>
  <si>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</si>
  <si>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</si>
  <si>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</si>
  <si>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</si>
  <si>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</si>
  <si>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</si>
  <si>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</si>
  <si>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</si>
  <si>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</si>
  <si>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</si>
  <si>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</si>
  <si>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</si>
  <si>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</si>
  <si>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</si>
  <si>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</si>
  <si>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</si>
  <si>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</si>
  <si>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</si>
  <si>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</si>
  <si>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</si>
  <si>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</si>
  <si>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</si>
  <si>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</si>
  <si>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</si>
  <si>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</si>
  <si>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</si>
  <si>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</si>
  <si>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</si>
  <si>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</si>
  <si>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</si>
  <si>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</si>
  <si>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</si>
  <si>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</si>
  <si>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</si>
  <si>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</si>
  <si>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</si>
  <si>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</si>
  <si>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</si>
  <si>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</si>
  <si>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</si>
  <si>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</si>
  <si>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</si>
  <si>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</si>
  <si>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</si>
  <si>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</si>
  <si>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</si>
  <si>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</si>
  <si>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</si>
  <si>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</si>
  <si>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</si>
  <si>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</si>
  <si>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</si>
  <si>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</si>
  <si>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</si>
  <si>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</si>
  <si>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</si>
  <si>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</si>
  <si>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</si>
  <si>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</si>
  <si>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</si>
  <si>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</si>
  <si>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</si>
  <si>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</si>
  <si>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</si>
  <si>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</si>
  <si>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</si>
  <si>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</si>
  <si>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</si>
  <si>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</si>
  <si>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</si>
  <si>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</si>
  <si>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</si>
  <si>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</si>
  <si>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</si>
  <si>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</si>
  <si>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</si>
  <si>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</si>
  <si>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</si>
  <si>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</si>
  <si>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</si>
  <si>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</si>
  <si>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</si>
  <si>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</si>
  <si>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</si>
  <si>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</si>
  <si>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</si>
  <si>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</si>
  <si>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</si>
  <si>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</si>
  <si>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</si>
  <si>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</si>
  <si>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</si>
  <si>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</si>
  <si>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</si>
  <si>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</si>
  <si>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</si>
  <si>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</si>
  <si>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</si>
  <si>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</si>
  <si>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</si>
  <si>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</si>
  <si>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</si>
  <si>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</si>
  <si>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</si>
  <si>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</si>
  <si>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</si>
  <si>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</si>
  <si>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</si>
  <si>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</si>
  <si>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</si>
  <si>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</si>
  <si>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</si>
  <si>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</si>
  <si>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</si>
  <si>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</si>
  <si>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</si>
  <si>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</si>
  <si>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</si>
  <si>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</si>
  <si>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</si>
  <si>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</si>
  <si>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</si>
  <si>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</si>
  <si>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</si>
  <si>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</si>
  <si>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</si>
  <si>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</si>
  <si>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</si>
  <si>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</si>
  <si>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</si>
  <si>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</si>
  <si>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</si>
  <si>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</si>
  <si>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</si>
  <si>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</si>
  <si>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</si>
  <si>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</si>
  <si>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</si>
  <si>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</si>
  <si>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</si>
  <si>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</si>
  <si>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</si>
  <si>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</si>
  <si>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</si>
  <si>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</si>
  <si>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</si>
  <si>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</si>
  <si>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</si>
  <si>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</si>
  <si>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</si>
  <si>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</si>
  <si>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</si>
  <si>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</si>
  <si>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</si>
  <si>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</si>
  <si>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</si>
  <si>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</si>
  <si>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</si>
  <si>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</si>
  <si>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</si>
  <si>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</si>
  <si>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</si>
  <si>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</si>
  <si>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</si>
  <si>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</si>
  <si>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</si>
  <si>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</si>
  <si>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</si>
  <si>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</si>
  <si>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</si>
  <si>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</si>
  <si>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</si>
  <si>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</si>
  <si>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</si>
  <si>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</si>
  <si>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</si>
  <si>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</si>
  <si>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</si>
  <si>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</si>
  <si>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</si>
  <si>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</si>
  <si>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</si>
  <si>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</si>
  <si>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</si>
  <si>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</si>
  <si>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</si>
  <si>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</si>
  <si>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</si>
  <si>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</si>
  <si>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</si>
  <si>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</si>
  <si>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</si>
  <si>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</si>
  <si>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</si>
  <si>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</si>
  <si>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</si>
  <si>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</si>
  <si>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</si>
  <si>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</si>
  <si>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</si>
  <si>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</si>
  <si>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</si>
  <si>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</si>
  <si>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</si>
  <si>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</si>
  <si>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</si>
  <si>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</si>
  <si>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</si>
  <si>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</si>
  <si>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</si>
  <si>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</si>
  <si>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</si>
  <si>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</si>
  <si>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</si>
  <si>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</si>
  <si>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</si>
  <si>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</si>
  <si>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</si>
  <si>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</si>
  <si>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</si>
  <si>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</si>
  <si>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</si>
  <si>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</si>
  <si>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</si>
  <si>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</si>
  <si>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</si>
  <si>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</si>
  <si>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</si>
  <si>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</si>
  <si>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</si>
  <si>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</si>
  <si>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</si>
  <si>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</si>
  <si>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</si>
  <si>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</si>
  <si>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</si>
  <si>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</si>
  <si>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</si>
  <si>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</si>
  <si>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</si>
  <si>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</si>
  <si>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</si>
  <si>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</si>
  <si>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</si>
  <si>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</si>
  <si>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</si>
  <si>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</si>
  <si>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</si>
  <si>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</si>
  <si>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</si>
  <si>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</si>
  <si>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</si>
  <si>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</si>
  <si>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</si>
  <si>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</si>
  <si>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</si>
  <si>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</si>
  <si>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</si>
  <si>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</si>
  <si>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</si>
  <si>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</si>
  <si>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</si>
  <si>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</si>
  <si>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</si>
  <si>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</si>
  <si>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</si>
  <si>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</si>
  <si>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</si>
  <si>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</si>
  <si>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</si>
  <si>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</si>
  <si>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</si>
  <si>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</si>
  <si>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</si>
  <si>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</si>
  <si>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</si>
  <si>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</si>
  <si>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</si>
  <si>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</si>
  <si>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</si>
  <si>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</si>
  <si>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</si>
  <si>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</si>
  <si>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</si>
  <si>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</si>
  <si>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</si>
  <si>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</si>
  <si>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</si>
  <si>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</si>
  <si>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</si>
  <si>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</si>
  <si>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</si>
  <si>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</si>
  <si>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</si>
  <si>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</si>
  <si>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</si>
  <si>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</si>
  <si>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</si>
  <si>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</si>
  <si>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</si>
  <si>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</si>
  <si>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</si>
  <si>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</si>
  <si>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</si>
  <si>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</si>
  <si>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</si>
  <si>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</si>
  <si>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</si>
  <si>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</si>
  <si>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</si>
  <si>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</si>
  <si>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</si>
  <si>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</si>
  <si>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</si>
  <si>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</si>
  <si>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</si>
  <si>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</si>
  <si>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</si>
  <si>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</si>
  <si>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</si>
  <si>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</si>
  <si>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</si>
  <si>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</si>
  <si>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</si>
  <si>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</si>
  <si>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</si>
  <si>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</si>
  <si>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</si>
  <si>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</si>
  <si>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</si>
  <si>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</si>
  <si>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</si>
  <si>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</si>
  <si>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</si>
  <si>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</si>
  <si>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</si>
  <si>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</si>
  <si>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</si>
  <si>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</si>
  <si>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</si>
  <si>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</si>
  <si>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</si>
  <si>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</si>
  <si>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</si>
  <si>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</si>
  <si>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</si>
  <si>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</si>
  <si>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</si>
  <si>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</si>
  <si>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</si>
  <si>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</si>
  <si>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</si>
  <si>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</si>
  <si>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</si>
  <si>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</si>
  <si>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</si>
  <si>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</si>
  <si>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</si>
  <si>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</si>
  <si>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</si>
  <si>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</si>
  <si>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</si>
  <si>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</si>
  <si>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</si>
  <si>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</si>
  <si>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</si>
  <si>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</si>
  <si>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</si>
  <si>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</si>
  <si>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</si>
  <si>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</si>
  <si>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</si>
  <si>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</si>
  <si>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</si>
  <si>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</si>
  <si>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</si>
  <si>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</si>
  <si>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</si>
  <si>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</si>
  <si>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</si>
  <si>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</si>
  <si>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</si>
  <si>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</si>
  <si>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</si>
  <si>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</si>
  <si>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</si>
  <si>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</si>
  <si>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</si>
  <si>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</si>
  <si>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</si>
  <si>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</si>
  <si>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</si>
  <si>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</si>
  <si>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</si>
  <si>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</si>
  <si>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</si>
  <si>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</si>
  <si>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</si>
  <si>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</si>
  <si>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</si>
  <si>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</si>
  <si>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</si>
  <si>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</si>
  <si>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</si>
  <si>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</si>
  <si>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</si>
  <si>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</si>
  <si>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</si>
  <si>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</si>
  <si>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</si>
  <si>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</si>
  <si>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</si>
  <si>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</si>
  <si>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</si>
  <si>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</si>
  <si>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</si>
  <si>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</si>
  <si>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</si>
  <si>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</si>
  <si>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</si>
  <si>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</si>
  <si>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</si>
  <si>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</si>
  <si>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</si>
  <si>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</si>
  <si>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</si>
  <si>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</si>
  <si>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</si>
  <si>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</si>
  <si>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</si>
  <si>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</si>
  <si>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</si>
  <si>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</si>
  <si>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</si>
  <si>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</si>
  <si>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</si>
  <si>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</si>
  <si>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</si>
  <si>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</si>
  <si>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</si>
  <si>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</si>
  <si>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</si>
  <si>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</si>
  <si>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</si>
  <si>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</si>
  <si>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</si>
  <si>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</si>
  <si>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</si>
  <si>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</si>
  <si>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</si>
  <si>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</si>
  <si>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</si>
  <si>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</si>
  <si>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</si>
  <si>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</si>
  <si>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</si>
  <si>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</si>
  <si>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</si>
  <si>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</si>
  <si>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</si>
  <si>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</si>
  <si>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</si>
  <si>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</si>
  <si>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</si>
  <si>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</si>
  <si>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</si>
  <si>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</si>
  <si>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</si>
  <si>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</si>
  <si>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</si>
  <si>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</si>
  <si>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</si>
  <si>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</si>
  <si>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</si>
  <si>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</si>
  <si>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</si>
  <si>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</si>
  <si>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</si>
  <si>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</si>
  <si>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</si>
  <si>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</si>
  <si>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</si>
  <si>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</si>
  <si>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</si>
  <si>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</si>
  <si>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</si>
  <si>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</si>
  <si>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</si>
  <si>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</si>
  <si>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</si>
  <si>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</si>
  <si>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</si>
  <si>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</si>
  <si>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</si>
  <si>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</si>
  <si>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</si>
  <si>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</si>
  <si>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</si>
  <si>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</si>
  <si>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</si>
  <si>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</si>
  <si>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</si>
  <si>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</si>
  <si>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</si>
  <si>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</si>
  <si>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</si>
  <si>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</si>
  <si>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</si>
  <si>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</si>
  <si>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</si>
  <si>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</si>
  <si>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</si>
  <si>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</si>
  <si>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</si>
  <si>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</si>
  <si>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</si>
  <si>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</si>
  <si>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</si>
  <si>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</si>
  <si>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</si>
  <si>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</si>
  <si>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</si>
  <si>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</si>
  <si>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</si>
  <si>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</si>
  <si>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</si>
  <si>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</si>
  <si>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</si>
  <si>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</si>
  <si>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</si>
  <si>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</si>
  <si>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</si>
  <si>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</si>
  <si>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</si>
  <si>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</si>
  <si>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</si>
  <si>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</si>
  <si>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</si>
  <si>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</si>
  <si>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</si>
  <si>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</si>
  <si>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</si>
  <si>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</si>
  <si>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</si>
  <si>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</si>
  <si>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</si>
  <si>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</si>
  <si>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</si>
  <si>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</si>
  <si>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</si>
  <si>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</si>
  <si>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</si>
  <si>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</si>
  <si>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</si>
  <si>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</si>
  <si>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</si>
  <si>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</si>
  <si>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</si>
  <si>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</si>
  <si>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</si>
  <si>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</si>
  <si>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</si>
  <si>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</si>
  <si>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</si>
  <si>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</si>
  <si>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</si>
  <si>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</si>
  <si>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</si>
  <si>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</si>
  <si>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</si>
  <si>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</si>
  <si>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</si>
  <si>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</si>
  <si>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</si>
  <si>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</si>
  <si>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</si>
  <si>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</si>
  <si>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</si>
  <si>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</si>
  <si>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</si>
  <si>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</si>
  <si>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</si>
  <si>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</si>
  <si>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</si>
  <si>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</si>
  <si>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</si>
  <si>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</si>
  <si>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</si>
  <si>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</si>
  <si>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</si>
  <si>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</si>
  <si>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</si>
  <si>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</si>
  <si>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</si>
  <si>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</si>
  <si>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</si>
  <si>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</si>
  <si>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</si>
  <si>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</si>
  <si>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</si>
  <si>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</si>
  <si>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</si>
  <si>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</si>
  <si>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</si>
  <si>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</si>
  <si>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</si>
  <si>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</si>
  <si>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</si>
  <si>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</si>
  <si>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</si>
  <si>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</si>
  <si>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</si>
  <si>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</si>
  <si>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</si>
  <si>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</si>
  <si>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</si>
  <si>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</si>
  <si>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</si>
  <si>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</si>
  <si>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</si>
  <si>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</si>
  <si>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</si>
  <si>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</si>
  <si>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</si>
  <si>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</si>
  <si>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</si>
  <si>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</si>
  <si>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</si>
  <si>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</si>
  <si>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</si>
  <si>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</si>
  <si>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</si>
  <si>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</si>
  <si>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</si>
  <si>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</si>
  <si>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</si>
  <si>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</si>
  <si>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</si>
  <si>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</si>
  <si>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</si>
  <si>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</si>
  <si>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</si>
  <si>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</si>
  <si>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</si>
  <si>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</si>
  <si>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</si>
  <si>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</si>
  <si>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</si>
  <si>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</si>
  <si>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</si>
  <si>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</si>
  <si>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</si>
  <si>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</si>
  <si>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</si>
  <si>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</si>
  <si>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</si>
  <si>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</si>
  <si>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</si>
  <si>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</si>
  <si>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</si>
  <si>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</si>
  <si>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</si>
  <si>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</si>
  <si>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</si>
  <si>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</si>
  <si>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</si>
  <si>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</si>
  <si>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</si>
  <si>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</si>
  <si>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</si>
  <si>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</si>
  <si>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</si>
  <si>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</si>
  <si>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</si>
  <si>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</si>
  <si>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</si>
  <si>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</si>
  <si>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</si>
  <si>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</si>
  <si>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</si>
  <si>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</si>
  <si>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</si>
  <si>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</si>
  <si>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</si>
  <si>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</si>
  <si>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</si>
  <si>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</si>
  <si>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</si>
  <si>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</si>
  <si>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</si>
  <si>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</si>
  <si>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</si>
  <si>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</si>
  <si>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</si>
  <si>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</si>
  <si>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</si>
  <si>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</si>
  <si>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</si>
  <si>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</si>
  <si>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</si>
  <si>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</si>
  <si>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</si>
  <si>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</si>
  <si>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</si>
  <si>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</si>
  <si>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</si>
  <si>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</si>
  <si>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</si>
  <si>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</si>
  <si>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</si>
  <si>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</si>
  <si>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</si>
  <si>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</si>
  <si>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</si>
  <si>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</si>
  <si>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</si>
  <si>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</si>
  <si>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</si>
  <si>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</si>
  <si>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</si>
  <si>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</si>
  <si>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</si>
  <si>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</si>
  <si>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</si>
  <si>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</si>
  <si>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</si>
  <si>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</si>
  <si>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</si>
  <si>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</si>
  <si>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</si>
  <si>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</si>
  <si>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</si>
  <si>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</si>
  <si>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</si>
  <si>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</si>
  <si>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</si>
  <si>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</si>
  <si>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</si>
  <si>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</si>
  <si>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</si>
  <si>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</si>
  <si>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</si>
  <si>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</si>
  <si>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</si>
  <si>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</si>
  <si>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</si>
  <si>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</si>
  <si>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</si>
  <si>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</si>
  <si>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</si>
  <si>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</si>
  <si>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</si>
  <si>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</si>
  <si>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</si>
  <si>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</si>
  <si>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</si>
  <si>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</si>
  <si>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</si>
  <si>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</si>
  <si>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</si>
  <si>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</si>
  <si>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</si>
  <si>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</si>
  <si>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</si>
  <si>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</si>
  <si>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</si>
  <si>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</si>
  <si>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</si>
  <si>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</si>
  <si>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</si>
  <si>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</si>
  <si>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</si>
  <si>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</si>
  <si>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</si>
  <si>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</si>
  <si>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</si>
  <si>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</si>
  <si>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</si>
  <si>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</si>
  <si>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</si>
  <si>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</si>
  <si>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</si>
  <si>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</si>
  <si>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</si>
  <si>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</si>
  <si>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</si>
  <si>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</si>
  <si>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</si>
  <si>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</si>
  <si>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</si>
  <si>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</si>
  <si>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</si>
  <si>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</si>
  <si>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</si>
  <si>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</si>
  <si>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</si>
  <si>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</si>
  <si>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</si>
  <si>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</si>
  <si>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</si>
  <si>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</si>
  <si>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</si>
  <si>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</si>
  <si>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</si>
  <si>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</si>
  <si>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</si>
  <si>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</si>
  <si>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</si>
  <si>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</si>
  <si>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</si>
  <si>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</si>
  <si>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</si>
  <si>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</si>
  <si>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</si>
  <si>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</si>
  <si>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</si>
  <si>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</si>
  <si>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</si>
  <si>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</si>
  <si>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</si>
  <si>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</si>
  <si>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</si>
  <si>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</si>
  <si>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</si>
  <si>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</si>
  <si>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</si>
  <si>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</si>
  <si>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</si>
  <si>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</si>
  <si>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</si>
  <si>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</si>
  <si>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</si>
  <si>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</si>
  <si>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</si>
  <si>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</si>
  <si>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</si>
  <si>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</si>
  <si>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</si>
  <si>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</si>
  <si>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</si>
  <si>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</si>
  <si>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</si>
  <si>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</si>
  <si>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</si>
  <si>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</si>
  <si>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</si>
  <si>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</si>
  <si>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</si>
  <si>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</si>
  <si>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</si>
  <si>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</si>
  <si>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</si>
  <si>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</si>
  <si>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</si>
  <si>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</si>
  <si>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</si>
  <si>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</si>
  <si>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</si>
  <si>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</si>
  <si>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</si>
  <si>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</si>
  <si>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</si>
  <si>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</si>
  <si>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</si>
  <si>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</si>
  <si>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</si>
  <si>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</si>
  <si>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</si>
  <si>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</si>
  <si>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</si>
  <si>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</si>
  <si>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</si>
  <si>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</si>
  <si>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</si>
  <si>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</si>
  <si>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</si>
  <si>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</si>
  <si>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</si>
  <si>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</si>
  <si>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</si>
  <si>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</si>
  <si>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</si>
  <si>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</si>
  <si>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</si>
  <si>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</si>
  <si>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</si>
  <si>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</si>
  <si>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</si>
  <si>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</si>
  <si>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</si>
  <si>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</si>
  <si>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</si>
  <si>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</si>
  <si>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</si>
  <si>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</si>
  <si>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</si>
  <si>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</si>
  <si>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</si>
  <si>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</si>
  <si>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</si>
  <si>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</si>
  <si>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</si>
  <si>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</si>
  <si>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</si>
  <si>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</si>
  <si>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</si>
  <si>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</si>
  <si>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</si>
  <si>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</si>
  <si>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</si>
  <si>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</si>
  <si>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</si>
  <si>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</si>
  <si>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</si>
  <si>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</si>
  <si>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</si>
  <si>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</si>
  <si>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</si>
  <si>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</si>
  <si>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</si>
  <si>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</si>
  <si>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</si>
  <si>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</si>
  <si>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</si>
  <si>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</si>
  <si>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</si>
  <si>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</si>
  <si>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</si>
  <si>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</si>
  <si>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</si>
  <si>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</si>
  <si>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</si>
  <si>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</si>
  <si>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</si>
  <si>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</si>
  <si>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</si>
  <si>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</si>
  <si>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</si>
  <si>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</si>
  <si>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</si>
  <si>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</si>
  <si>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</si>
  <si>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</si>
  <si>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</si>
  <si>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</si>
  <si>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</si>
  <si>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</si>
  <si>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</si>
  <si>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</si>
  <si>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</si>
  <si>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</si>
  <si>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</si>
  <si>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</si>
  <si>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</si>
  <si>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</si>
  <si>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</si>
  <si>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</si>
  <si>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</si>
  <si>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</si>
  <si>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</si>
  <si>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</si>
  <si>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</si>
  <si>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</si>
  <si>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</si>
  <si>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</si>
  <si>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</si>
  <si>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</si>
  <si>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</si>
  <si>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</si>
  <si>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</si>
  <si>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</si>
  <si>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</si>
  <si>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</si>
  <si>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</si>
  <si>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</si>
  <si>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</si>
  <si>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</si>
  <si>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</si>
  <si>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</si>
  <si>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</si>
  <si>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</si>
  <si>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</si>
  <si>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</si>
  <si>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</si>
  <si>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</si>
  <si>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</si>
  <si>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</si>
  <si>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</si>
  <si>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</si>
  <si>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</si>
  <si>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</si>
  <si>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</si>
  <si>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</si>
  <si>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</si>
  <si>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</si>
  <si>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</si>
  <si>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</si>
  <si>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</si>
  <si>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</si>
  <si>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</si>
  <si>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</si>
  <si>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</si>
  <si>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</si>
  <si>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</si>
  <si>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</si>
  <si>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</si>
  <si>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</si>
  <si>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</si>
  <si>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</si>
  <si>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</si>
  <si>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</si>
  <si>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</si>
  <si>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</si>
  <si>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</si>
  <si>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</si>
  <si>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</si>
  <si>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</si>
  <si>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</si>
  <si>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</si>
  <si>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</si>
  <si>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</si>
  <si>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</si>
  <si>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</si>
  <si>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</si>
  <si>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</si>
  <si>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</si>
  <si>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</si>
  <si>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</si>
  <si>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</si>
  <si>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</si>
  <si>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</si>
  <si>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</si>
  <si>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</si>
  <si>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</si>
  <si>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</si>
  <si>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</si>
  <si>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</si>
  <si>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</si>
  <si>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</si>
  <si>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</si>
  <si>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</si>
  <si>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</si>
  <si>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</si>
  <si>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</si>
  <si>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</si>
  <si>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</si>
  <si>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</si>
  <si>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</si>
  <si>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</si>
  <si>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</si>
  <si>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</si>
  <si>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</si>
  <si>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</si>
  <si>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</si>
  <si>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</si>
  <si>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</si>
  <si>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</si>
  <si>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</si>
  <si>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</si>
  <si>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</si>
  <si>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</si>
  <si>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</si>
  <si>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</si>
  <si>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</si>
  <si>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</si>
  <si>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</si>
  <si>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</si>
  <si>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</si>
  <si>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</si>
  <si>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</si>
  <si>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</si>
  <si>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</si>
  <si>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</si>
  <si>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</si>
  <si>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</si>
  <si>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</si>
  <si>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</si>
  <si>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</si>
  <si>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</si>
  <si>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</si>
  <si>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</si>
  <si>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</si>
  <si>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</si>
  <si>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</si>
  <si>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</si>
  <si>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</si>
  <si>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</si>
  <si>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</si>
  <si>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</si>
  <si>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</si>
  <si>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</si>
  <si>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</si>
  <si>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</si>
  <si>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</si>
  <si>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</si>
  <si>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</si>
  <si>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</si>
  <si>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</si>
  <si>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</si>
  <si>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</si>
  <si>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</si>
  <si>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</si>
  <si>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</si>
  <si>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</si>
  <si>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</si>
  <si>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</si>
  <si>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</si>
  <si>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</si>
  <si>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</si>
  <si>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</si>
  <si>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</si>
  <si>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</si>
  <si>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</si>
  <si>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</si>
  <si>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</si>
  <si>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</si>
  <si>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</si>
  <si>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</si>
  <si>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</si>
  <si>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</si>
  <si>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</si>
  <si>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</si>
  <si>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</si>
  <si>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</si>
  <si>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</si>
  <si>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</si>
  <si>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</si>
  <si>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</si>
  <si>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</si>
  <si>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</si>
  <si>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</si>
  <si>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</si>
  <si>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</si>
  <si>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</si>
  <si>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</si>
  <si>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</si>
  <si>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</si>
  <si>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</si>
  <si>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</si>
  <si>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</si>
  <si>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</si>
  <si>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</si>
  <si>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</si>
  <si>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</si>
  <si>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</si>
  <si>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</si>
  <si>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</si>
  <si>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</si>
  <si>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</si>
  <si>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</si>
  <si>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</si>
  <si>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</si>
  <si>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</si>
  <si>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</si>
  <si>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</si>
  <si>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</si>
  <si>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</si>
  <si>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</si>
  <si>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</si>
  <si>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</si>
  <si>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</si>
  <si>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</si>
  <si>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</si>
  <si>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</si>
  <si>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</si>
  <si>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</si>
  <si>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</si>
  <si>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</si>
  <si>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</si>
  <si>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</si>
  <si>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</si>
  <si>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</si>
  <si>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</si>
  <si>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</si>
  <si>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</si>
  <si>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</si>
  <si>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</si>
  <si>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</si>
  <si>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</si>
  <si>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</si>
  <si>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</si>
  <si>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</si>
  <si>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</si>
  <si>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</si>
  <si>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</si>
  <si>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</si>
  <si>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</si>
  <si>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</si>
  <si>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</si>
  <si>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</si>
  <si>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</si>
  <si>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</si>
  <si>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</si>
  <si>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</si>
  <si>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</si>
  <si>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</si>
  <si>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</si>
  <si>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</si>
  <si>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</si>
  <si>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</si>
  <si>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</si>
  <si>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</si>
  <si>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</si>
  <si>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</si>
  <si>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</si>
  <si>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</si>
  <si>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</si>
  <si>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</si>
  <si>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</si>
  <si>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</si>
  <si>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</si>
  <si>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</si>
  <si>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</si>
  <si>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</si>
  <si>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</si>
  <si>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</si>
  <si>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</si>
  <si>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</si>
  <si>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</si>
  <si>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</si>
  <si>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</si>
  <si>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</si>
  <si>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</si>
  <si>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</si>
  <si>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</si>
  <si>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</si>
  <si>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</si>
  <si>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</si>
  <si>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</si>
  <si>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</si>
  <si>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</si>
  <si>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</si>
  <si>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</si>
  <si>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</si>
  <si>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</si>
  <si>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</si>
  <si>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</si>
  <si>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</si>
  <si>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</si>
  <si>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</si>
  <si>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</si>
  <si>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</si>
  <si>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</si>
  <si>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</si>
  <si>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</si>
  <si>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</si>
  <si>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</si>
  <si>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</si>
  <si>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</si>
  <si>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</si>
  <si>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</si>
  <si>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</si>
  <si>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</si>
  <si>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</si>
  <si>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</si>
  <si>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</si>
  <si>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</si>
  <si>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</si>
  <si>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</si>
  <si>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</si>
  <si>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</si>
  <si>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</si>
  <si>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</si>
  <si>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</si>
  <si>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</si>
  <si>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</si>
  <si>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</si>
  <si>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</si>
  <si>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</si>
  <si>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</si>
  <si>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</si>
  <si>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</si>
  <si>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</si>
  <si>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</si>
  <si>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</si>
  <si>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</si>
  <si>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</si>
  <si>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</si>
  <si>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</si>
  <si>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</si>
  <si>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</si>
  <si>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</si>
  <si>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</si>
  <si>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</si>
  <si>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</si>
  <si>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</si>
  <si>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</si>
  <si>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</si>
  <si>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</si>
  <si>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</si>
  <si>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</si>
  <si>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</si>
  <si>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</si>
  <si>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</si>
  <si>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</si>
  <si>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</si>
  <si>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</si>
  <si>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</si>
  <si>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</si>
  <si>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</si>
  <si>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</si>
  <si>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</si>
  <si>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</si>
  <si>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</si>
  <si>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</si>
  <si>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</si>
  <si>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</si>
  <si>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</si>
  <si>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</si>
  <si>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</si>
  <si>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</si>
  <si>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</si>
  <si>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</si>
  <si>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</si>
  <si>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</si>
  <si>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</si>
  <si>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</si>
  <si>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</si>
  <si>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</si>
  <si>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</si>
  <si>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</si>
  <si>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</si>
  <si>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</si>
  <si>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</si>
  <si>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</si>
  <si>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</si>
  <si>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</si>
  <si>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</si>
  <si>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</si>
  <si>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</si>
  <si>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</si>
  <si>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</si>
  <si>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</si>
  <si>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</si>
  <si>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</si>
  <si>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</si>
  <si>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</si>
  <si>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</si>
  <si>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</si>
  <si>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</si>
  <si>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</si>
  <si>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</si>
  <si>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</si>
  <si>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</si>
  <si>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</si>
  <si>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</si>
  <si>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</si>
  <si>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</si>
  <si>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</si>
  <si>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</si>
  <si>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</si>
  <si>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</si>
  <si>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</si>
  <si>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</si>
  <si>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</si>
  <si>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</si>
  <si>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</si>
  <si>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</si>
  <si>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</si>
  <si>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</si>
  <si>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</si>
  <si>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</si>
  <si>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</si>
  <si>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</si>
  <si>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</si>
  <si>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</si>
  <si>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</si>
  <si>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</si>
  <si>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</si>
  <si>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</si>
  <si>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</si>
  <si>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</si>
  <si>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</si>
  <si>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</si>
  <si>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</si>
  <si>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</si>
  <si>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</si>
  <si>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</si>
  <si>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</si>
  <si>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</si>
  <si>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</si>
  <si>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</si>
  <si>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</si>
  <si>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</si>
  <si>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</si>
  <si>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</si>
  <si>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</si>
  <si>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</si>
  <si>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</si>
  <si>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</si>
  <si>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</si>
  <si>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</si>
  <si>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</si>
  <si>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</si>
  <si>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</si>
  <si>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</si>
  <si>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</si>
  <si>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</si>
  <si>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</si>
  <si>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</si>
  <si>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</si>
  <si>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</si>
  <si>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</si>
  <si>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</si>
  <si>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</si>
  <si>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</si>
  <si>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</si>
  <si>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</si>
  <si>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</si>
  <si>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</si>
  <si>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</si>
  <si>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</si>
  <si>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</si>
  <si>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</si>
  <si>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</si>
  <si>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</si>
  <si>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</si>
  <si>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</si>
  <si>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</si>
  <si>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</si>
  <si>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</si>
  <si>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</si>
  <si>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</si>
  <si>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</si>
  <si>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</si>
  <si>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</si>
  <si>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</si>
  <si>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</si>
  <si>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</si>
  <si>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</si>
  <si>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</si>
  <si>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</si>
  <si>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</si>
  <si>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</si>
  <si>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</si>
  <si>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</si>
  <si>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</si>
  <si>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</si>
  <si>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</si>
  <si>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</si>
  <si>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</si>
  <si>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</si>
  <si>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</si>
  <si>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</si>
  <si>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</si>
  <si>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</si>
  <si>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</si>
  <si>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</si>
  <si>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</si>
  <si>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</si>
  <si>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</si>
  <si>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</si>
  <si>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</si>
  <si>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</si>
  <si>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</si>
  <si>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</si>
  <si>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</si>
  <si>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</si>
  <si>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</si>
  <si>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</si>
  <si>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</si>
  <si>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</si>
  <si>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</si>
  <si>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</si>
  <si>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</si>
  <si>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</si>
  <si>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</si>
  <si>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</si>
  <si>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</si>
  <si>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</si>
  <si>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</si>
  <si>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</si>
  <si>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</si>
  <si>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</si>
  <si>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</si>
  <si>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</si>
  <si>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</si>
  <si>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</si>
  <si>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</si>
  <si>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</si>
  <si>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</si>
  <si>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</si>
  <si>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</si>
  <si>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</si>
  <si>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</si>
  <si>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</si>
  <si>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</si>
  <si>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</si>
  <si>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</si>
  <si>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</si>
  <si>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</si>
  <si>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</si>
  <si>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</si>
  <si>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</si>
  <si>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</si>
  <si>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</si>
  <si>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</si>
  <si>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</si>
  <si>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</si>
  <si>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</si>
  <si>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</si>
  <si>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</si>
  <si>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</si>
  <si>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</si>
  <si>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</si>
  <si>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</si>
  <si>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</si>
  <si>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</si>
  <si>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</si>
  <si>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</si>
  <si>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</si>
  <si>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</si>
  <si>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</si>
  <si>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</si>
  <si>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</si>
  <si>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</si>
  <si>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</si>
  <si>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</si>
  <si>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</si>
  <si>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</si>
  <si>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</si>
  <si>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</si>
  <si>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</si>
  <si>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</si>
  <si>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</si>
  <si>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</si>
  <si>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</si>
  <si>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</si>
  <si>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</si>
  <si>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</si>
  <si>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</si>
  <si>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</si>
  <si>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</si>
  <si>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</si>
  <si>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</si>
  <si>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</si>
  <si>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</si>
  <si>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</si>
  <si>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</si>
  <si>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</si>
  <si>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</si>
  <si>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</si>
  <si>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</si>
  <si>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</si>
  <si>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</si>
  <si>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</si>
  <si>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</si>
  <si>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</si>
  <si>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</si>
  <si>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</si>
  <si>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</si>
  <si>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</si>
  <si>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</si>
  <si>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</si>
  <si>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</si>
  <si>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</si>
  <si>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</si>
  <si>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</si>
  <si>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</si>
  <si>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</si>
  <si>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</si>
  <si>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</si>
  <si>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</si>
  <si>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</si>
  <si>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</si>
  <si>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</si>
  <si>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</si>
  <si>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</si>
  <si>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</si>
  <si>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</si>
  <si>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</si>
  <si>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</si>
  <si>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</si>
  <si>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</si>
  <si>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</si>
  <si>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</si>
  <si>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</si>
  <si>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</si>
  <si>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</si>
  <si>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</si>
  <si>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</si>
  <si>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</si>
  <si>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</si>
  <si>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</si>
  <si>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</si>
  <si>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</si>
  <si>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</si>
  <si>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</si>
  <si>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</si>
  <si>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</si>
  <si>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</si>
  <si>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</si>
  <si>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</si>
  <si>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</si>
  <si>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</si>
  <si>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</si>
  <si>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</si>
  <si>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</si>
  <si>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</si>
  <si>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</si>
  <si>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</si>
  <si>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</si>
  <si>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</si>
  <si>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</si>
  <si>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</si>
  <si>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</si>
  <si>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</si>
  <si>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</si>
  <si>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</si>
  <si>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</si>
  <si>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</si>
  <si>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</si>
  <si>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</si>
  <si>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</si>
  <si>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</si>
  <si>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</si>
  <si>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</si>
  <si>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</si>
  <si>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</si>
  <si>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</si>
  <si>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</si>
  <si>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</si>
  <si>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</si>
  <si>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</si>
  <si>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</si>
  <si>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</si>
  <si>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</si>
  <si>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</si>
  <si>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</si>
  <si>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</si>
  <si>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</si>
  <si>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</si>
  <si>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</si>
  <si>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</si>
  <si>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</si>
  <si>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</si>
  <si>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</si>
  <si>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</si>
  <si>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</si>
  <si>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</si>
  <si>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</si>
  <si>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</si>
  <si>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</si>
  <si>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</si>
  <si>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</si>
  <si>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</si>
  <si>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</si>
  <si>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</si>
  <si>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</si>
  <si>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</si>
  <si>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</si>
  <si>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</si>
  <si>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</si>
  <si>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</si>
  <si>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</si>
  <si>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</si>
  <si>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</si>
  <si>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</si>
  <si>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</si>
  <si>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</si>
  <si>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</si>
  <si>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</si>
  <si>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</si>
  <si>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</si>
  <si>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</si>
  <si>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</si>
  <si>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</si>
  <si>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</si>
  <si>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</si>
  <si>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</si>
  <si>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</si>
  <si>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</si>
  <si>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</si>
  <si>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</si>
  <si>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</si>
  <si>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</si>
  <si>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</si>
  <si>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</si>
  <si>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</si>
  <si>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</si>
  <si>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</si>
  <si>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</si>
  <si>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</si>
  <si>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</si>
  <si>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</si>
  <si>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</si>
  <si>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</si>
  <si>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</si>
  <si>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</si>
  <si>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</si>
  <si>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</si>
  <si>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</si>
  <si>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</si>
  <si>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</si>
  <si>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</si>
  <si>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</si>
  <si>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</si>
  <si>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</si>
  <si>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</si>
  <si>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</si>
  <si>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</si>
  <si>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</si>
  <si>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</si>
  <si>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</si>
  <si>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</si>
  <si>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</si>
  <si>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</si>
  <si>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</si>
  <si>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</si>
  <si>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</si>
  <si>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</si>
  <si>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</si>
  <si>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</si>
  <si>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</si>
  <si>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</si>
  <si>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</si>
  <si>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</si>
  <si>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</si>
  <si>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</si>
  <si>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</si>
  <si>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</si>
  <si>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</si>
  <si>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</si>
  <si>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</si>
  <si>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</si>
  <si>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</si>
  <si>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</si>
  <si>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</si>
  <si>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</si>
  <si>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</si>
  <si>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</si>
  <si>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</si>
  <si>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</si>
  <si>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</si>
  <si>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</si>
  <si>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</si>
  <si>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</si>
  <si>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</si>
  <si>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</si>
  <si>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</si>
  <si>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</si>
  <si>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</si>
  <si>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</si>
  <si>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</si>
  <si>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</si>
  <si>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</si>
  <si>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</si>
  <si>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</si>
  <si>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</si>
  <si>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</si>
  <si>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</si>
  <si>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</si>
  <si>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</si>
  <si>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</si>
  <si>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</si>
  <si>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</si>
  <si>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</si>
  <si>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</si>
  <si>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</si>
  <si>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</si>
  <si>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</si>
  <si>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</si>
  <si>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</si>
  <si>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</si>
  <si>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</si>
  <si>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</si>
  <si>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</si>
  <si>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</si>
  <si>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</si>
  <si>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</si>
  <si>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</si>
  <si>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</si>
  <si>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</si>
  <si>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</si>
  <si>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</si>
  <si>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</si>
  <si>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</si>
  <si>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</si>
  <si>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</si>
  <si>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</si>
  <si>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</si>
  <si>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</si>
  <si>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</si>
  <si>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</si>
  <si>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</si>
  <si>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</si>
  <si>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</si>
  <si>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</si>
  <si>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</si>
  <si>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</si>
  <si>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</si>
  <si>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</si>
  <si>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</si>
  <si>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</si>
  <si>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</si>
  <si>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</si>
  <si>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</si>
  <si>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</si>
  <si>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</si>
  <si>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</si>
  <si>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</si>
  <si>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</si>
  <si>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</si>
  <si>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</si>
  <si>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</si>
  <si>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</si>
  <si>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</si>
  <si>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</si>
  <si>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</si>
  <si>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</si>
  <si>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</si>
  <si>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</si>
  <si>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</si>
  <si>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</si>
  <si>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</si>
  <si>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</si>
  <si>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</si>
  <si>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</si>
  <si>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</si>
  <si>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</si>
  <si>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</si>
  <si>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</si>
  <si>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</si>
  <si>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</si>
  <si>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</si>
  <si>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</si>
  <si>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</si>
  <si>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</si>
  <si>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</si>
  <si>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</si>
  <si>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</si>
  <si>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</si>
  <si>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</si>
  <si>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</si>
  <si>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</si>
  <si>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</si>
  <si>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</si>
  <si>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</si>
  <si>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</si>
  <si>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</si>
  <si>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</si>
  <si>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</si>
  <si>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</si>
  <si>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</si>
  <si>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</si>
  <si>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</si>
  <si>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</si>
  <si>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</si>
  <si>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</si>
  <si>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</si>
  <si>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</si>
  <si>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</si>
  <si>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</si>
  <si>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</si>
  <si>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</si>
  <si>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</si>
  <si>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</si>
  <si>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</si>
  <si>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</si>
  <si>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</si>
  <si>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</si>
  <si>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</si>
  <si>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</si>
  <si>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</si>
  <si>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</si>
  <si>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</si>
  <si>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</si>
  <si>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</si>
  <si>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</si>
  <si>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</si>
  <si>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</si>
  <si>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</si>
  <si>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</si>
  <si>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</si>
  <si>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</si>
  <si>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</si>
  <si>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</si>
  <si>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</si>
  <si>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</si>
  <si>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</si>
  <si>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</si>
  <si>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</si>
  <si>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</si>
  <si>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</si>
  <si>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</si>
  <si>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</si>
  <si>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</si>
  <si>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</si>
  <si>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</si>
  <si>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</si>
  <si>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</si>
  <si>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</si>
  <si>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</si>
  <si>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</si>
  <si>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</si>
  <si>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</si>
  <si>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</si>
  <si>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</si>
  <si>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</si>
  <si>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</si>
  <si>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</si>
  <si>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</si>
  <si>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</si>
  <si>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</si>
  <si>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</si>
  <si>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</si>
  <si>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</si>
  <si>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</si>
  <si>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</si>
  <si>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</si>
  <si>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</si>
  <si>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</si>
  <si>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</si>
  <si>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</si>
  <si>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</si>
  <si>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</si>
  <si>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</si>
  <si>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</si>
  <si>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</si>
  <si>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</si>
  <si>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</si>
  <si>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</si>
  <si>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</si>
  <si>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</si>
  <si>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</si>
  <si>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</si>
  <si>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</si>
  <si>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</si>
  <si>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</si>
  <si>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</si>
  <si>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</si>
  <si>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</si>
  <si>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</si>
  <si>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</si>
  <si>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</si>
  <si>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</si>
  <si>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</si>
  <si>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</si>
  <si>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</si>
  <si>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</si>
  <si>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</si>
  <si>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</si>
  <si>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</si>
  <si>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</si>
  <si>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</si>
  <si>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</si>
  <si>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</si>
  <si>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</si>
  <si>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</si>
  <si>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</si>
  <si>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</si>
  <si>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</si>
  <si>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</si>
  <si>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</si>
  <si>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</si>
  <si>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</si>
  <si>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</si>
  <si>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</si>
  <si>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</si>
  <si>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</si>
  <si>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</si>
  <si>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</si>
  <si>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</si>
  <si>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</si>
  <si>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</si>
  <si>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</si>
  <si>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</si>
  <si>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</si>
  <si>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</si>
  <si>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</si>
  <si>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</si>
  <si>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</si>
  <si>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</si>
  <si>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</si>
  <si>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</si>
  <si>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</si>
  <si>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</si>
  <si>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</si>
  <si>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</si>
  <si>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</si>
  <si>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</si>
  <si>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</si>
  <si>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</si>
  <si>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</si>
  <si>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</si>
  <si>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</si>
  <si>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</si>
  <si>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</si>
  <si>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</si>
  <si>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</si>
  <si>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</si>
  <si>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</si>
  <si>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</si>
  <si>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</si>
  <si>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</si>
  <si>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</si>
  <si>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</si>
  <si>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</si>
  <si>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</si>
  <si>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</si>
  <si>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</si>
  <si>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</si>
  <si>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</si>
  <si>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</si>
  <si>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</si>
  <si>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</si>
  <si>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</si>
  <si>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</si>
  <si>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</si>
  <si>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</si>
  <si>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</si>
  <si>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</si>
  <si>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</si>
  <si>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</si>
  <si>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</si>
  <si>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</si>
  <si>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</si>
  <si>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</si>
  <si>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</si>
  <si>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</si>
  <si>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</si>
  <si>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</si>
  <si>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</si>
  <si>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</si>
  <si>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</si>
  <si>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</si>
  <si>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</si>
  <si>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</si>
  <si>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</si>
  <si>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</si>
  <si>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</si>
  <si>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</si>
  <si>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</si>
  <si>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</si>
  <si>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</si>
  <si>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</si>
  <si>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</si>
  <si>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</si>
  <si>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</si>
  <si>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</si>
  <si>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</si>
  <si>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</si>
  <si>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</si>
  <si>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</si>
  <si>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</si>
  <si>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</si>
  <si>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</si>
  <si>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</si>
  <si>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</si>
  <si>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</si>
  <si>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</si>
  <si>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</si>
  <si>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</si>
  <si>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</si>
  <si>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</si>
  <si>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</si>
  <si>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</si>
  <si>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</si>
  <si>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</si>
  <si>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</si>
  <si>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</si>
  <si>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</si>
  <si>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</si>
  <si>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</si>
  <si>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</si>
  <si>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</si>
  <si>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</si>
  <si>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</si>
  <si>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</si>
  <si>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</si>
  <si>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</si>
  <si>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</si>
  <si>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</si>
  <si>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</si>
  <si>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</si>
  <si>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</si>
  <si>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</si>
  <si>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</si>
  <si>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</si>
  <si>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</si>
  <si>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</si>
  <si>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</si>
  <si>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</si>
  <si>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</si>
  <si>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</si>
  <si>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</si>
  <si>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</si>
  <si>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</si>
  <si>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</si>
  <si>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</si>
  <si>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</si>
  <si>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</si>
  <si>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</si>
  <si>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</si>
  <si>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</si>
  <si>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</si>
  <si>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</si>
  <si>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</si>
  <si>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</si>
  <si>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</si>
  <si>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</si>
  <si>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</si>
  <si>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</si>
  <si>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</si>
  <si>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</si>
  <si>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</si>
  <si>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</si>
  <si>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</si>
  <si>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</si>
  <si>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</si>
  <si>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</si>
  <si>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</si>
  <si>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</si>
  <si>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</si>
  <si>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</si>
  <si>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</si>
  <si>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</si>
  <si>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</si>
  <si>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</si>
  <si>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</si>
  <si>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</si>
  <si>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</si>
  <si>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</si>
  <si>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</si>
  <si>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</si>
  <si>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</si>
  <si>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</si>
  <si>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</si>
  <si>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</si>
  <si>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</si>
  <si>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</si>
  <si>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</si>
  <si>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</si>
  <si>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</si>
  <si>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</si>
  <si>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</si>
  <si>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</si>
  <si>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</si>
  <si>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</si>
  <si>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</si>
  <si>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</si>
  <si>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</si>
  <si>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</si>
  <si>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</si>
  <si>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</si>
  <si>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</si>
  <si>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</si>
  <si>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</si>
  <si>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</si>
  <si>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</si>
  <si>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</si>
  <si>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</si>
  <si>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</si>
  <si>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</si>
  <si>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</si>
  <si>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</si>
  <si>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</si>
  <si>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</si>
  <si>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</si>
  <si>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</si>
  <si>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</si>
  <si>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</si>
  <si>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</si>
  <si>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</si>
  <si>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</si>
  <si>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</si>
  <si>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</si>
  <si>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</si>
  <si>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</si>
  <si>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</si>
  <si>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</si>
  <si>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</si>
  <si>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</si>
  <si>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</si>
  <si>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</si>
  <si>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</si>
  <si>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</si>
  <si>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</si>
  <si>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</si>
  <si>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</si>
  <si>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</si>
  <si>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</si>
  <si>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</si>
  <si>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</si>
  <si>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</si>
  <si>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</si>
  <si>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</si>
  <si>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</si>
  <si>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</si>
  <si>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</si>
  <si>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</si>
  <si>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</si>
  <si>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</si>
  <si>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</si>
  <si>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</si>
  <si>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</si>
  <si>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</si>
  <si>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</si>
  <si>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</si>
  <si>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</si>
  <si>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</si>
  <si>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</si>
  <si>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</si>
  <si>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</si>
  <si>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</si>
  <si>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</si>
  <si>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</si>
  <si>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</si>
  <si>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</si>
  <si>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</si>
  <si>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</si>
  <si>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</si>
  <si>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</si>
  <si>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</si>
  <si>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</si>
  <si>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</si>
  <si>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</si>
  <si>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</si>
  <si>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</si>
  <si>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</si>
  <si>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</si>
  <si>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</si>
  <si>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</si>
  <si>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</si>
  <si>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</si>
  <si>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</si>
  <si>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</si>
  <si>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</si>
  <si>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</si>
  <si>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</si>
  <si>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</si>
  <si>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</si>
  <si>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</si>
  <si>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</si>
  <si>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</si>
  <si>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</si>
  <si>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</si>
  <si>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</si>
  <si>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</si>
  <si>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</si>
  <si>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</si>
  <si>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</si>
  <si>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</si>
  <si>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</si>
  <si>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</si>
  <si>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</si>
  <si>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</si>
  <si>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</si>
  <si>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</si>
  <si>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</si>
  <si>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</si>
  <si>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</si>
  <si>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</si>
  <si>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</si>
  <si>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</si>
  <si>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</si>
  <si>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</si>
  <si>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</si>
  <si>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</si>
  <si>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</si>
  <si>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</si>
  <si>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</si>
  <si>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</si>
  <si>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</si>
  <si>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</si>
  <si>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</si>
  <si>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</si>
  <si>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</si>
  <si>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</si>
  <si>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</si>
  <si>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</si>
  <si>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</si>
  <si>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</si>
  <si>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</si>
  <si>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</si>
  <si>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</si>
  <si>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</si>
  <si>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</si>
  <si>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</si>
  <si>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</si>
  <si>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</si>
  <si>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</si>
  <si>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</si>
  <si>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</si>
  <si>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</si>
  <si>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</si>
  <si>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</si>
  <si>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</si>
  <si>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</si>
  <si>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</si>
  <si>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</si>
  <si>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</si>
  <si>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</si>
  <si>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</si>
  <si>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</si>
  <si>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</si>
  <si>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</si>
  <si>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</si>
  <si>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</si>
  <si>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</si>
  <si>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</si>
  <si>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</si>
  <si>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</si>
  <si>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</si>
  <si>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</si>
  <si>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</si>
  <si>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</si>
  <si>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</si>
  <si>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</si>
  <si>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</si>
  <si>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</si>
  <si>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</si>
  <si>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</si>
  <si>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</si>
  <si>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</si>
  <si>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</si>
  <si>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</si>
  <si>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</si>
  <si>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</si>
  <si>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</si>
  <si>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</si>
  <si>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</si>
  <si>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</si>
  <si>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</si>
  <si>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</si>
  <si>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</si>
  <si>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</si>
  <si>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</si>
  <si>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</si>
  <si>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</si>
  <si>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</si>
  <si>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</si>
  <si>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</si>
  <si>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</si>
  <si>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</si>
  <si>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</si>
  <si>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</si>
  <si>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</si>
  <si>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</si>
  <si>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</si>
  <si>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</si>
  <si>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</si>
  <si>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</si>
  <si>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</si>
  <si>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</si>
  <si>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</si>
  <si>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</si>
  <si>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</si>
  <si>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</si>
  <si>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</si>
  <si>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</si>
  <si>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</si>
  <si>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</si>
  <si>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</si>
  <si>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</si>
  <si>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</si>
  <si>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</si>
  <si>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</si>
  <si>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</si>
  <si>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</si>
  <si>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</si>
  <si>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</si>
  <si>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</si>
  <si>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</si>
  <si>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</si>
  <si>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</si>
  <si>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</si>
  <si>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</si>
  <si>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</si>
  <si>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</si>
  <si>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</si>
  <si>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</si>
  <si>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</si>
  <si>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</si>
  <si>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</si>
  <si>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</si>
  <si>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</si>
  <si>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</si>
  <si>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</si>
  <si>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</si>
  <si>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</si>
  <si>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</si>
  <si>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</si>
  <si>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</si>
  <si>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</si>
  <si>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</si>
  <si>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</si>
  <si>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</si>
  <si>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</si>
  <si>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</si>
  <si>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</si>
  <si>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</si>
  <si>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</si>
  <si>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</si>
  <si>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</si>
  <si>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</si>
  <si>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</si>
  <si>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</si>
  <si>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</si>
  <si>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</si>
  <si>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</si>
  <si>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</si>
  <si>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</si>
  <si>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</si>
  <si>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</si>
  <si>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</si>
  <si>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</si>
  <si>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</si>
  <si>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</si>
  <si>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</si>
  <si>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</si>
  <si>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</si>
  <si>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</si>
  <si>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</si>
  <si>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</si>
  <si>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</si>
  <si>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</si>
  <si>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</si>
  <si>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</si>
  <si>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</si>
  <si>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</si>
  <si>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</si>
  <si>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</si>
  <si>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</si>
  <si>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</si>
  <si>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</si>
  <si>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</si>
  <si>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</si>
  <si>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</si>
  <si>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</si>
  <si>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</si>
  <si>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</si>
  <si>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</si>
  <si>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</si>
  <si>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</si>
  <si>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</si>
  <si>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</si>
  <si>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</si>
  <si>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</si>
  <si>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</si>
  <si>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</si>
  <si>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</si>
  <si>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</si>
  <si>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</si>
  <si>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</si>
  <si>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</si>
  <si>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</si>
  <si>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</si>
  <si>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</si>
  <si>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</si>
  <si>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</si>
  <si>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</si>
  <si>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</si>
  <si>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</si>
  <si>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</si>
  <si>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</si>
  <si>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</si>
  <si>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</si>
  <si>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</si>
  <si>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</si>
  <si>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</si>
  <si>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</si>
  <si>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</si>
  <si>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</si>
  <si>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</si>
  <si>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</si>
  <si>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</si>
  <si>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</si>
  <si>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</si>
  <si>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</si>
  <si>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</si>
  <si>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</si>
  <si>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</si>
  <si>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</si>
  <si>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</si>
  <si>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</si>
  <si>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</si>
  <si>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</si>
  <si>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</si>
  <si>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</si>
  <si>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</si>
  <si>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</si>
  <si>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</si>
  <si>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</si>
  <si>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</si>
  <si>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</si>
  <si>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</si>
  <si>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</si>
  <si>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</si>
  <si>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</si>
  <si>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</si>
  <si>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</si>
  <si>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</si>
  <si>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</si>
  <si>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</si>
  <si>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</si>
  <si>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</si>
  <si>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</si>
  <si>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</si>
  <si>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</si>
  <si>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</si>
  <si>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</si>
  <si>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</si>
  <si>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</si>
  <si>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</si>
  <si>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</si>
  <si>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</si>
  <si>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</si>
  <si>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</si>
  <si>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</si>
  <si>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</si>
  <si>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</si>
  <si>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</si>
  <si>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</si>
  <si>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</si>
  <si>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</si>
  <si>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</si>
  <si>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</si>
  <si>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</si>
  <si>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</si>
  <si>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</si>
  <si>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</si>
  <si>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</si>
  <si>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</si>
  <si>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</si>
  <si>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</si>
  <si>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</si>
  <si>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</si>
  <si>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</si>
  <si>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</si>
  <si>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</si>
  <si>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</si>
  <si>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</si>
  <si>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</si>
  <si>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</si>
  <si>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</si>
  <si>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</si>
  <si>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</si>
  <si>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</si>
  <si>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</si>
  <si>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</si>
  <si>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</si>
  <si>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</si>
  <si>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</si>
  <si>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</si>
  <si>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</si>
  <si>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</si>
  <si>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</si>
  <si>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</si>
  <si>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</si>
  <si>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</si>
  <si>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</si>
  <si>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</si>
  <si>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</si>
  <si>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</si>
  <si>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</si>
  <si>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</si>
  <si>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</si>
  <si>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</si>
  <si>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</si>
  <si>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</si>
  <si>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</si>
  <si>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</si>
  <si>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</si>
  <si>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</si>
  <si>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</si>
  <si>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</si>
  <si>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</si>
  <si>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</si>
  <si>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</si>
  <si>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</si>
  <si>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</si>
  <si>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</si>
  <si>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</si>
  <si>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</si>
  <si>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</si>
  <si>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</si>
  <si>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</si>
  <si>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</si>
  <si>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</si>
  <si>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</si>
  <si>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</si>
  <si>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</si>
  <si>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</si>
  <si>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</si>
  <si>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</si>
  <si>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</si>
  <si>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</si>
  <si>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</si>
  <si>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</si>
  <si>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</si>
  <si>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</si>
  <si>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</si>
  <si>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</si>
  <si>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</si>
  <si>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</si>
  <si>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</si>
  <si>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</si>
  <si>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</si>
  <si>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</si>
  <si>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</si>
  <si>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</si>
  <si>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</si>
  <si>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</si>
  <si>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</si>
  <si>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</si>
  <si>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</si>
  <si>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</si>
  <si>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</si>
  <si>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</si>
  <si>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</si>
  <si>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</si>
  <si>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</si>
  <si>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</si>
  <si>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</si>
  <si>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</si>
  <si>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</si>
  <si>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</si>
  <si>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</si>
  <si>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</si>
  <si>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</si>
  <si>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</si>
  <si>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</si>
  <si>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</si>
  <si>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</si>
  <si>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</si>
  <si>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</si>
  <si>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</si>
  <si>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</si>
  <si>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</si>
  <si>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</si>
  <si>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</si>
  <si>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</si>
  <si>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</si>
  <si>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</si>
  <si>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</si>
  <si>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</si>
  <si>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</si>
  <si>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</si>
  <si>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</si>
  <si>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</si>
  <si>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</si>
  <si>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</si>
  <si>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</si>
  <si>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</si>
  <si>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</si>
  <si>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</si>
  <si>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</si>
  <si>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</si>
  <si>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</si>
  <si>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</si>
  <si>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</si>
  <si>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</si>
  <si>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</si>
  <si>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</si>
  <si>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</si>
  <si>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</si>
  <si>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</si>
  <si>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</si>
  <si>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</si>
  <si>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</si>
  <si>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</si>
  <si>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</si>
  <si>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</si>
  <si>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</si>
  <si>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</si>
  <si>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</si>
  <si>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</si>
  <si>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</si>
  <si>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</si>
  <si>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</si>
  <si>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</si>
  <si>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</si>
  <si>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</si>
  <si>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</si>
  <si>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</si>
  <si>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</si>
  <si>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</si>
  <si>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</si>
  <si>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</si>
  <si>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</si>
  <si>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</si>
  <si>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</si>
  <si>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</si>
  <si>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</si>
  <si>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</si>
  <si>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</si>
  <si>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</si>
  <si>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</si>
  <si>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</si>
  <si>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</si>
  <si>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</si>
  <si>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</si>
  <si>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</si>
  <si>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</si>
  <si>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</si>
  <si>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</si>
  <si>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</si>
  <si>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</si>
  <si>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</si>
  <si>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</si>
  <si>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</si>
  <si>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</si>
  <si>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</si>
  <si>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</si>
  <si>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</si>
  <si>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</si>
  <si>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</si>
  <si>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</si>
  <si>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</si>
  <si>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</si>
  <si>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</si>
  <si>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</si>
  <si>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</si>
  <si>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</si>
  <si>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</si>
  <si>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</si>
  <si>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</si>
  <si>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</si>
  <si>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</si>
  <si>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</si>
  <si>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</si>
  <si>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</si>
  <si>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</si>
  <si>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</si>
  <si>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</si>
  <si>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</si>
  <si>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</si>
  <si>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</si>
  <si>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</si>
  <si>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</si>
  <si>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</si>
  <si>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</si>
  <si>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</si>
  <si>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</si>
  <si>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</si>
  <si>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</si>
  <si>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</si>
  <si>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</si>
  <si>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</si>
  <si>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</si>
  <si>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</si>
  <si>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</si>
  <si>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</si>
  <si>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</si>
  <si>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</si>
  <si>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</si>
  <si>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</si>
  <si>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</si>
  <si>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</si>
  <si>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</si>
  <si>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</si>
  <si>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</si>
  <si>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</si>
  <si>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</si>
  <si>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</si>
  <si>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</si>
  <si>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</si>
  <si>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</si>
  <si>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</si>
  <si>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</si>
  <si>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</si>
  <si>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</si>
  <si>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</si>
  <si>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</si>
  <si>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</si>
  <si>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</si>
  <si>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</si>
  <si>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</si>
  <si>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</si>
  <si>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</si>
  <si>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</si>
  <si>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</si>
  <si>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</si>
  <si>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</si>
  <si>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</si>
  <si>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</si>
  <si>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</si>
  <si>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</si>
  <si>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</si>
  <si>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</si>
  <si>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</si>
  <si>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</si>
  <si>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</si>
  <si>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</si>
  <si>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</si>
  <si>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</si>
  <si>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</si>
  <si>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</si>
  <si>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</si>
  <si>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</si>
  <si>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</si>
  <si>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</si>
  <si>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</si>
  <si>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</si>
  <si>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</si>
  <si>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</si>
  <si>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</si>
  <si>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</si>
  <si>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</si>
  <si>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</si>
  <si>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</si>
  <si>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</si>
  <si>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</si>
  <si>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</si>
  <si>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</si>
  <si>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</si>
  <si>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</si>
  <si>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</si>
  <si>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</si>
  <si>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</si>
  <si>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</si>
  <si>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</si>
  <si>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</si>
  <si>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</si>
  <si>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</si>
  <si>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</si>
  <si>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</si>
  <si>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</si>
  <si>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</si>
  <si>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</si>
  <si>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</si>
  <si>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</si>
  <si>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</si>
  <si>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</si>
  <si>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</si>
  <si>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</si>
  <si>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</si>
  <si>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</si>
  <si>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</si>
  <si>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</si>
  <si>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</si>
  <si>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</si>
  <si>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</si>
  <si>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</si>
  <si>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</si>
  <si>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</si>
  <si>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</si>
  <si>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</si>
  <si>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</si>
  <si>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</si>
  <si>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</si>
  <si>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</si>
  <si>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</si>
  <si>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</si>
  <si>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</si>
  <si>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</si>
  <si>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</si>
  <si>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</si>
  <si>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</si>
  <si>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</si>
  <si>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</si>
  <si>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</si>
  <si>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</si>
  <si>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</si>
  <si>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</si>
  <si>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</si>
  <si>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</si>
  <si>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</si>
  <si>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</si>
  <si>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</si>
  <si>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</si>
  <si>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</si>
  <si>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</si>
  <si>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</si>
  <si>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</si>
  <si>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</si>
  <si>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</si>
  <si>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</si>
  <si>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</si>
  <si>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</si>
  <si>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</si>
  <si>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</si>
  <si>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</si>
  <si>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</si>
  <si>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</si>
  <si>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</si>
  <si>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</si>
  <si>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</si>
  <si>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</si>
  <si>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</si>
  <si>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</si>
  <si>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</si>
  <si>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</si>
  <si>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</si>
  <si>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</si>
  <si>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</si>
  <si>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</si>
  <si>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</si>
  <si>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</si>
  <si>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</si>
  <si>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</si>
  <si>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</si>
  <si>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</si>
  <si>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</si>
  <si>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</si>
  <si>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</si>
  <si>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</si>
  <si>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</si>
  <si>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</si>
  <si>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</si>
  <si>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</si>
  <si>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</si>
  <si>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</si>
  <si>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</si>
  <si>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</si>
  <si>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</si>
  <si>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</si>
  <si>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</si>
  <si>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</si>
  <si>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</si>
  <si>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</si>
  <si>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</si>
  <si>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</si>
  <si>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</si>
  <si>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</si>
  <si>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</si>
  <si>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</si>
  <si>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</si>
  <si>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</si>
  <si>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</si>
  <si>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</si>
  <si>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</si>
  <si>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</si>
  <si>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</si>
  <si>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</si>
  <si>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</si>
  <si>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</si>
  <si>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</si>
  <si>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</si>
  <si>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</si>
  <si>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</si>
  <si>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</si>
  <si>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</si>
  <si>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</si>
  <si>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</si>
  <si>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</si>
  <si>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</si>
  <si>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</si>
  <si>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</si>
  <si>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</si>
  <si>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</si>
  <si>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</si>
  <si>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</si>
  <si>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</si>
  <si>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</si>
  <si>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</si>
  <si>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</si>
  <si>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</si>
  <si>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</si>
  <si>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</si>
  <si>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</si>
  <si>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</si>
  <si>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</si>
  <si>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</si>
  <si>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</si>
  <si>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</si>
  <si>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</si>
  <si>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</si>
  <si>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</si>
  <si>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</si>
  <si>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</si>
  <si>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</si>
  <si>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</si>
  <si>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</si>
  <si>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</si>
  <si>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</si>
  <si>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</si>
  <si>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</si>
  <si>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</si>
  <si>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</si>
  <si>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</si>
  <si>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</si>
  <si>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</si>
  <si>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</si>
  <si>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</si>
  <si>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</si>
  <si>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</si>
  <si>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</si>
  <si>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</si>
  <si>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</si>
  <si>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</si>
  <si>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</si>
  <si>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</si>
  <si>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</si>
  <si>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</si>
  <si>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</si>
  <si>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</si>
  <si>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</si>
  <si>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</si>
  <si>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</si>
  <si>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</si>
  <si>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</si>
  <si>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</si>
  <si>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</si>
  <si>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</si>
  <si>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</si>
  <si>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</si>
  <si>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</si>
  <si>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</si>
  <si>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</si>
  <si>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</si>
  <si>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</si>
  <si>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</si>
  <si>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</si>
  <si>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</si>
  <si>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</si>
  <si>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</si>
  <si>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</si>
  <si>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</si>
  <si>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</si>
  <si>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</si>
  <si>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</si>
  <si>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</si>
  <si>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</si>
  <si>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</si>
  <si>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</si>
  <si>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</si>
  <si>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</si>
  <si>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</si>
  <si>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</si>
  <si>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</si>
  <si>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</si>
  <si>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</si>
  <si>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</si>
  <si>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</si>
  <si>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</si>
  <si>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</si>
  <si>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</si>
  <si>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</si>
  <si>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</si>
  <si>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</si>
  <si>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</si>
  <si>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</si>
  <si>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</si>
  <si>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</si>
  <si>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</si>
  <si>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</si>
  <si>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</si>
  <si>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</si>
  <si>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</si>
  <si>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</si>
  <si>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</si>
  <si>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</si>
  <si>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</si>
  <si>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</si>
  <si>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</si>
  <si>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</si>
  <si>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</si>
  <si>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</si>
  <si>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</si>
  <si>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</si>
  <si>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</si>
  <si>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</si>
  <si>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</si>
  <si>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</si>
  <si>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</si>
  <si>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</si>
  <si>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</si>
  <si>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</si>
  <si>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</si>
  <si>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</si>
  <si>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</si>
  <si>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</si>
  <si>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</si>
  <si>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</si>
  <si>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</si>
  <si>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</si>
  <si>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</si>
  <si>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</si>
  <si>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</si>
  <si>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</si>
  <si>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</si>
  <si>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</si>
  <si>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</si>
  <si>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</si>
  <si>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</si>
  <si>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</si>
  <si>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</si>
  <si>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</si>
  <si>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</si>
  <si>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</si>
  <si>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</si>
  <si>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</si>
  <si>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</si>
  <si>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</si>
  <si>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</si>
  <si>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</si>
  <si>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</si>
  <si>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</si>
  <si>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</si>
  <si>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</si>
  <si>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</si>
  <si>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</si>
  <si>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</si>
  <si>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</si>
  <si>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</si>
  <si>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</si>
  <si>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</si>
  <si>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</si>
  <si>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</si>
  <si>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</si>
  <si>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</si>
  <si>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</si>
  <si>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</si>
  <si>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</si>
  <si>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</si>
  <si>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</si>
  <si>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</si>
  <si>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</si>
  <si>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</si>
  <si>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</si>
  <si>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</si>
  <si>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</si>
  <si>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</si>
  <si>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</si>
  <si>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</si>
  <si>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</si>
  <si>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</si>
  <si>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</si>
  <si>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</si>
  <si>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</si>
  <si>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</si>
  <si>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</si>
  <si>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</si>
  <si>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</si>
  <si>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</si>
  <si>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</si>
  <si>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</si>
  <si>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</si>
  <si>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</si>
  <si>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</si>
  <si>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</si>
  <si>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</si>
  <si>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</si>
  <si>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</si>
  <si>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</si>
  <si>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</si>
  <si>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</si>
  <si>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</si>
  <si>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</si>
  <si>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</si>
  <si>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</si>
  <si>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</si>
  <si>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</si>
  <si>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</si>
  <si>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</si>
  <si>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</si>
  <si>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</si>
  <si>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</si>
  <si>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</si>
  <si>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</si>
  <si>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</si>
  <si>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</si>
  <si>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</si>
  <si>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</si>
  <si>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</si>
  <si>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</si>
  <si>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</si>
  <si>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</si>
  <si>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</si>
  <si>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</si>
  <si>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</si>
  <si>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</si>
  <si>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</si>
  <si>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</si>
  <si>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</si>
  <si>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</si>
  <si>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</si>
  <si>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</si>
  <si>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</si>
  <si>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</si>
  <si>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</si>
  <si>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</si>
  <si>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</si>
  <si>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</si>
  <si>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</si>
  <si>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</si>
  <si>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</si>
  <si>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</si>
  <si>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</si>
  <si>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</si>
  <si>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</si>
  <si>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</si>
  <si>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</si>
  <si>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</si>
  <si>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</si>
  <si>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</si>
  <si>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</si>
  <si>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</si>
  <si>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</si>
  <si>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</si>
  <si>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</si>
  <si>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</si>
  <si>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</si>
  <si>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</si>
  <si>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</si>
  <si>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</si>
  <si>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</si>
  <si>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</si>
  <si>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</si>
  <si>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</si>
  <si>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</si>
  <si>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</si>
  <si>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</si>
  <si>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</si>
  <si>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</si>
  <si>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</si>
  <si>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</si>
  <si>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</si>
  <si>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</si>
  <si>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</si>
  <si>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</si>
  <si>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</si>
  <si>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</si>
  <si>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</si>
  <si>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</si>
  <si>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</si>
  <si>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</si>
  <si>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</si>
  <si>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</si>
  <si>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</si>
  <si>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</si>
  <si>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</si>
  <si>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</si>
  <si>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</si>
  <si>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</si>
  <si>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</si>
  <si>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</si>
  <si>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</si>
  <si>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</si>
  <si>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</si>
  <si>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</si>
  <si>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</si>
  <si>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</si>
  <si>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</si>
  <si>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</si>
  <si>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</si>
  <si>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</si>
  <si>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</si>
  <si>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</si>
  <si>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</si>
  <si>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</si>
  <si>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</si>
  <si>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</si>
  <si>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</si>
  <si>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</si>
  <si>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</si>
  <si>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</si>
  <si>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</si>
  <si>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</si>
  <si>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</si>
  <si>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</si>
  <si>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</si>
  <si>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</si>
  <si>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</si>
  <si>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</si>
  <si>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</si>
  <si>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</si>
  <si>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</si>
  <si>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</si>
  <si>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</si>
  <si>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</si>
  <si>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</si>
  <si>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</si>
  <si>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</si>
  <si>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</si>
  <si>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</si>
  <si>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</si>
  <si>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</si>
  <si>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</si>
  <si>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</si>
  <si>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</si>
  <si>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</si>
  <si>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</si>
  <si>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</si>
  <si>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</si>
  <si>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</si>
  <si>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</si>
  <si>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</si>
  <si>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</si>
  <si>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</si>
  <si>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</si>
  <si>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</si>
  <si>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</si>
  <si>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</si>
  <si>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</si>
  <si>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</si>
  <si>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</si>
  <si>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</si>
  <si>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</si>
  <si>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</si>
  <si>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</si>
  <si>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</si>
  <si>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</si>
  <si>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</si>
  <si>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</si>
  <si>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</si>
  <si>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</si>
  <si>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</si>
  <si>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</si>
  <si>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</si>
  <si>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</si>
  <si>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</si>
  <si>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</si>
  <si>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</si>
  <si>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</si>
  <si>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</si>
  <si>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</si>
  <si>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</si>
  <si>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</si>
  <si>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</si>
  <si>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</si>
  <si>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</si>
  <si>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</si>
  <si>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</si>
  <si>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</si>
  <si>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</si>
  <si>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</si>
  <si>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</si>
  <si>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</si>
  <si>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</si>
  <si>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</si>
  <si>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</si>
  <si>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</si>
  <si>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</si>
  <si>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</si>
  <si>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</si>
  <si>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</si>
  <si>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</si>
  <si>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</si>
  <si>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</si>
  <si>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</si>
  <si>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</si>
  <si>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</si>
  <si>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</si>
  <si>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</si>
  <si>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</si>
  <si>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</si>
  <si>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</si>
  <si>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</si>
  <si>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</si>
  <si>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</si>
  <si>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</si>
  <si>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</si>
  <si>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</si>
  <si>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</si>
  <si>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</si>
  <si>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</si>
  <si>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</si>
  <si>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</si>
  <si>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</si>
  <si>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</si>
  <si>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</si>
  <si>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</si>
  <si>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</si>
  <si>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</si>
  <si>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</si>
  <si>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</si>
  <si>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</si>
  <si>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</si>
  <si>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</si>
  <si>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</si>
  <si>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</si>
  <si>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</si>
  <si>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</si>
  <si>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</si>
  <si>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</si>
  <si>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</si>
  <si>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</si>
  <si>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</si>
  <si>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</si>
  <si>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</si>
  <si>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</si>
  <si>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</si>
  <si>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</si>
  <si>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</si>
  <si>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</si>
  <si>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</si>
  <si>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</si>
  <si>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</si>
  <si>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</si>
  <si>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</si>
  <si>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</si>
  <si>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</si>
  <si>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</si>
  <si>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</si>
  <si>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</si>
  <si>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</si>
  <si>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</si>
  <si>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</si>
  <si>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</si>
  <si>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</si>
  <si>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</si>
  <si>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</si>
  <si>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</si>
  <si>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</si>
  <si>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</si>
  <si>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</si>
  <si>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</si>
  <si>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</si>
  <si>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</si>
  <si>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</si>
  <si>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</si>
  <si>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</si>
  <si>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</si>
  <si>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</si>
  <si>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</si>
  <si>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</si>
  <si>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</si>
  <si>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</si>
  <si>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</si>
  <si>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</si>
  <si>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</si>
  <si>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</si>
  <si>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</si>
  <si>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</si>
  <si>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</si>
  <si>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</si>
  <si>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</si>
  <si>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</si>
  <si>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</si>
  <si>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</si>
  <si>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</si>
  <si>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</si>
  <si>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</si>
  <si>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</si>
  <si>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</si>
  <si>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</si>
  <si>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</si>
  <si>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</si>
  <si>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</si>
  <si>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</si>
  <si>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</si>
  <si>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</si>
  <si>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</si>
  <si>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</si>
  <si>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</si>
  <si>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</si>
  <si>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</si>
  <si>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</si>
  <si>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</si>
  <si>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</si>
  <si>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</si>
  <si>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</si>
  <si>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</si>
  <si>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</si>
  <si>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</si>
  <si>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</si>
  <si>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</si>
  <si>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</si>
  <si>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</si>
  <si>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</si>
  <si>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</si>
  <si>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</si>
  <si>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</si>
  <si>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</si>
  <si>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</si>
  <si>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</si>
  <si>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</si>
  <si>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</si>
  <si>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</si>
  <si>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</si>
  <si>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</si>
  <si>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</si>
  <si>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</si>
  <si>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</si>
  <si>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</si>
  <si>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</si>
  <si>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</si>
  <si>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</si>
  <si>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</si>
  <si>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</si>
  <si>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</si>
  <si>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</si>
  <si>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</si>
  <si>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</si>
  <si>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</si>
  <si>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</si>
  <si>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</si>
  <si>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</si>
  <si>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</si>
  <si>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</si>
  <si>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</si>
  <si>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</si>
  <si>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</si>
  <si>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</si>
  <si>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</si>
  <si>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</si>
  <si>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</si>
  <si>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</si>
  <si>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</si>
  <si>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</si>
  <si>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</si>
  <si>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</si>
  <si>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</si>
  <si>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</si>
  <si>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</si>
  <si>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</si>
  <si>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</si>
  <si>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</si>
  <si>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</si>
  <si>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</si>
  <si>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</si>
  <si>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</si>
  <si>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</si>
  <si>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</si>
  <si>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</si>
  <si>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</si>
  <si>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</si>
  <si>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</si>
  <si>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</si>
  <si>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</si>
  <si>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</si>
  <si>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</si>
  <si>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</si>
  <si>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</si>
  <si>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</si>
  <si>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</si>
  <si>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</si>
  <si>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</si>
  <si>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</si>
  <si>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</si>
  <si>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</si>
  <si>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</si>
  <si>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</si>
  <si>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</si>
  <si>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</si>
  <si>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</si>
  <si>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</si>
  <si>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</si>
  <si>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</si>
  <si>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</si>
  <si>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</si>
  <si>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</si>
  <si>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</si>
  <si>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</si>
  <si>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</si>
  <si>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</si>
  <si>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</si>
  <si>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</si>
  <si>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</si>
  <si>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</si>
  <si>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</si>
  <si>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</si>
  <si>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</si>
  <si>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</si>
  <si>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</si>
  <si>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</si>
  <si>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</si>
  <si>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</si>
  <si>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</si>
  <si>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</si>
  <si>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</si>
  <si>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</si>
  <si>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</si>
  <si>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</si>
  <si>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</si>
  <si>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</si>
  <si>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</si>
  <si>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</si>
  <si>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</si>
  <si>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</si>
  <si>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</si>
  <si>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</si>
  <si>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</si>
  <si>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</si>
  <si>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</si>
  <si>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</si>
  <si>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</si>
  <si>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</si>
  <si>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</si>
  <si>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</si>
  <si>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</si>
  <si>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</si>
  <si>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</si>
  <si>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</si>
  <si>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</si>
  <si>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</si>
  <si>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</si>
  <si>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</si>
  <si>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</si>
  <si>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</si>
  <si>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</si>
  <si>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</si>
  <si>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</si>
  <si>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</si>
  <si>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</si>
  <si>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</si>
  <si>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</si>
  <si>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</si>
  <si>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</si>
  <si>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</si>
  <si>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</si>
  <si>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</si>
  <si>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</si>
  <si>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</si>
  <si>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</si>
  <si>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</si>
  <si>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</si>
  <si>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</si>
  <si>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</si>
  <si>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</si>
  <si>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</si>
  <si>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</si>
  <si>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</si>
  <si>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</si>
  <si>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</si>
  <si>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</si>
  <si>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</si>
  <si>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</si>
  <si>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</si>
  <si>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</si>
  <si>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</si>
  <si>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</si>
  <si>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</si>
  <si>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</si>
  <si>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</si>
  <si>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</si>
  <si>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</si>
  <si>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</si>
  <si>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</si>
  <si>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</si>
  <si>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</si>
  <si>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</si>
  <si>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</si>
  <si>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</si>
  <si>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</si>
  <si>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</si>
  <si>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</si>
  <si>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</si>
  <si>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</si>
  <si>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</si>
  <si>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</si>
  <si>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</si>
  <si>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</si>
  <si>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</si>
  <si>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</si>
  <si>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</si>
  <si>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</si>
  <si>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</si>
  <si>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</si>
  <si>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</si>
  <si>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</si>
  <si>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</si>
  <si>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</si>
  <si>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</si>
  <si>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</si>
  <si>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</si>
  <si>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</si>
  <si>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</si>
  <si>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</si>
  <si>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</si>
  <si>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</si>
  <si>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</si>
  <si>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</si>
  <si>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</si>
  <si>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</si>
  <si>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</si>
  <si>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</si>
  <si>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</si>
  <si>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</si>
  <si>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</si>
  <si>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</si>
  <si>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</si>
  <si>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</si>
  <si>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</si>
  <si>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</si>
  <si>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</si>
  <si>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</si>
  <si>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</si>
  <si>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</si>
  <si>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</si>
  <si>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</si>
  <si>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</si>
  <si>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</si>
  <si>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</si>
  <si>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</si>
  <si>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</si>
  <si>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</si>
  <si>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</si>
  <si>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</si>
  <si>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</si>
  <si>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</si>
  <si>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</si>
  <si>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</si>
  <si>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</si>
  <si>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</si>
  <si>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</si>
  <si>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</si>
  <si>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</si>
  <si>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</si>
  <si>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</si>
  <si>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</si>
  <si>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</si>
  <si>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</si>
  <si>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</si>
  <si>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</si>
  <si>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</si>
  <si>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</si>
  <si>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</si>
  <si>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</si>
  <si>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</si>
  <si>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</si>
  <si>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</si>
  <si>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</si>
  <si>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</si>
  <si>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</si>
  <si>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</si>
  <si>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</si>
  <si>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</si>
  <si>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</si>
  <si>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</si>
  <si>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</si>
  <si>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</si>
  <si>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</si>
  <si>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</si>
  <si>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</si>
  <si>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</si>
  <si>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</si>
  <si>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</si>
  <si>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</si>
  <si>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</si>
  <si>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</si>
  <si>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</si>
  <si>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</si>
  <si>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</si>
  <si>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</si>
  <si>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</si>
  <si>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</si>
  <si>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</si>
  <si>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</si>
  <si>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</si>
  <si>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</si>
  <si>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</si>
  <si>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</si>
  <si>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</si>
  <si>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</si>
  <si>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</si>
  <si>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</si>
  <si>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</si>
  <si>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</si>
  <si>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</si>
  <si>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</si>
  <si>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</si>
  <si>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</si>
  <si>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</si>
  <si>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</si>
  <si>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</si>
  <si>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</si>
  <si>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</si>
  <si>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</si>
  <si>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</si>
  <si>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</si>
  <si>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</si>
  <si>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</si>
  <si>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</si>
  <si>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</si>
  <si>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</si>
  <si>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</si>
  <si>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</si>
  <si>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</si>
  <si>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</si>
  <si>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</si>
  <si>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</si>
  <si>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</si>
  <si>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</si>
  <si>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</si>
  <si>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</si>
  <si>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</si>
  <si>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</si>
  <si>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</si>
  <si>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</si>
  <si>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</si>
  <si>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</si>
  <si>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</si>
  <si>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</si>
  <si>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</si>
  <si>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</si>
  <si>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</si>
  <si>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</si>
  <si>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</si>
  <si>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</si>
  <si>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</si>
  <si>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</si>
  <si>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</si>
  <si>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</si>
  <si>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</si>
  <si>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</si>
  <si>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</si>
  <si>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</si>
  <si>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</si>
  <si>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</si>
  <si>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</si>
  <si>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</si>
  <si>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</si>
  <si>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</si>
  <si>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</si>
  <si>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</si>
  <si>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</si>
  <si>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</si>
  <si>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</si>
  <si>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</si>
  <si>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</si>
  <si>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</si>
  <si>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</si>
  <si>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</si>
  <si>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</si>
  <si>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</si>
  <si>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</si>
  <si>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</si>
  <si>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</si>
  <si>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</si>
  <si>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</si>
  <si>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</si>
  <si>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</si>
  <si>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</si>
  <si>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</si>
  <si>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</si>
  <si>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</si>
  <si>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</si>
  <si>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</si>
  <si>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</si>
  <si>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</si>
  <si>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</si>
  <si>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</si>
  <si>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</si>
  <si>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</si>
  <si>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</si>
  <si>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</si>
  <si>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</si>
  <si>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</si>
  <si>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</si>
  <si>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</si>
  <si>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</si>
  <si>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</si>
  <si>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</si>
  <si>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</si>
  <si>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</si>
  <si>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</si>
  <si>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</si>
  <si>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</si>
  <si>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</si>
  <si>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</si>
  <si>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</si>
  <si>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</si>
  <si>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</si>
  <si>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</si>
  <si>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</si>
  <si>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</si>
  <si>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</si>
  <si>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</si>
  <si>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</si>
  <si>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</si>
  <si>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</si>
  <si>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</si>
  <si>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</si>
  <si>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</si>
  <si>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</si>
  <si>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</si>
  <si>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</si>
  <si>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</si>
  <si>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</si>
  <si>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</si>
  <si>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</si>
  <si>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</si>
  <si>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</si>
  <si>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</si>
  <si>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</si>
  <si>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</si>
  <si>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</si>
  <si>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</si>
  <si>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</si>
  <si>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</si>
  <si>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</si>
  <si>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</si>
  <si>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</si>
  <si>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</si>
  <si>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</si>
  <si>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</si>
  <si>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</si>
  <si>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</si>
  <si>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</si>
  <si>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</si>
  <si>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</si>
  <si>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</si>
  <si>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</si>
  <si>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</si>
  <si>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</si>
  <si>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</si>
  <si>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</si>
  <si>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</si>
  <si>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</si>
  <si>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</si>
  <si>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</si>
  <si>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</si>
  <si>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</si>
  <si>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</si>
  <si>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</si>
  <si>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</si>
  <si>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</si>
  <si>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</si>
  <si>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</si>
  <si>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</si>
  <si>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</si>
  <si>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</si>
  <si>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</si>
  <si>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</si>
  <si>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</si>
  <si>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</si>
  <si>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</si>
  <si>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</si>
  <si>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</si>
  <si>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</si>
  <si>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</si>
  <si>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</si>
  <si>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</si>
  <si>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</si>
  <si>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</si>
  <si>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</si>
  <si>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</si>
  <si>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</si>
  <si>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</si>
  <si>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</si>
  <si>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</si>
  <si>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</si>
  <si>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</si>
  <si>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</si>
  <si>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</si>
  <si>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</si>
  <si>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</si>
  <si>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</si>
  <si>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</si>
  <si>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</si>
  <si>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</si>
  <si>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</si>
  <si>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</si>
  <si>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</si>
  <si>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</si>
  <si>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</si>
  <si>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</si>
  <si>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</si>
  <si>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</si>
  <si>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</si>
  <si>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</si>
  <si>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</si>
  <si>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</si>
  <si>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</si>
  <si>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</si>
  <si>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</si>
  <si>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</si>
  <si>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</si>
  <si>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</si>
  <si>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</si>
  <si>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</si>
  <si>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</si>
  <si>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</si>
  <si>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</si>
  <si>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</si>
  <si>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</si>
  <si>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</si>
  <si>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</si>
  <si>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</si>
  <si>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</si>
  <si>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</si>
  <si>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</si>
  <si>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</si>
  <si>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</si>
  <si>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</si>
  <si>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</si>
  <si>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</si>
  <si>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</si>
  <si>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</si>
  <si>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</si>
  <si>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</si>
  <si>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</si>
  <si>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</si>
  <si>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</si>
  <si>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</si>
  <si>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</si>
  <si>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</si>
  <si>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</si>
  <si>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</si>
  <si>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</si>
  <si>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</si>
  <si>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</si>
  <si>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</si>
  <si>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</si>
  <si>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</si>
  <si>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</si>
  <si>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</si>
  <si>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</si>
  <si>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</si>
  <si>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</si>
  <si>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</si>
  <si>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</si>
  <si>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</si>
  <si>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</si>
  <si>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</si>
  <si>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</si>
  <si>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</si>
  <si>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</si>
  <si>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</si>
  <si>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</si>
  <si>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</si>
  <si>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</si>
  <si>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</si>
  <si>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</si>
  <si>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</si>
  <si>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</si>
  <si>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</si>
  <si>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</si>
  <si>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</si>
  <si>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</si>
  <si>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</si>
  <si>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</si>
  <si>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</si>
  <si>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</si>
  <si>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</si>
  <si>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</si>
  <si>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</si>
  <si>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</si>
  <si>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</si>
  <si>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</si>
  <si>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</si>
  <si>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</si>
  <si>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</si>
  <si>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</si>
  <si>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</si>
  <si>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</si>
  <si>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</si>
  <si>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</si>
  <si>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</si>
  <si>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</si>
  <si>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</si>
  <si>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</si>
  <si>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</si>
  <si>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</si>
  <si>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</si>
  <si>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</si>
  <si>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</si>
  <si>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</si>
  <si>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</si>
  <si>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</si>
  <si>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</si>
  <si>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</si>
  <si>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</si>
  <si>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</si>
  <si>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</si>
  <si>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</si>
  <si>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</si>
  <si>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</si>
  <si>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</si>
  <si>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</si>
  <si>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</si>
  <si>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</si>
  <si>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</si>
  <si>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</si>
  <si>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</si>
  <si>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</si>
  <si>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</si>
  <si>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</si>
  <si>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</si>
  <si>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</si>
  <si>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</si>
  <si>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</si>
  <si>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</si>
  <si>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</si>
  <si>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</si>
  <si>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</si>
  <si>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</si>
  <si>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</si>
  <si>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</si>
  <si>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</si>
  <si>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</si>
  <si>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</si>
  <si>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</si>
  <si>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</si>
  <si>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</si>
  <si>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</si>
  <si>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</si>
  <si>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</si>
  <si>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</si>
  <si>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</si>
  <si>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</si>
  <si>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</si>
  <si>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</si>
  <si>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</si>
  <si>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</si>
  <si>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</si>
  <si>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</si>
  <si>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</si>
  <si>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</si>
  <si>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</si>
  <si>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</si>
  <si>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</si>
  <si>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</si>
  <si>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</si>
  <si>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</si>
  <si>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</si>
  <si>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</si>
  <si>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</si>
  <si>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</si>
  <si>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</si>
  <si>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</si>
  <si>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</si>
  <si>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</si>
  <si>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</si>
  <si>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</si>
  <si>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</si>
  <si>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</si>
  <si>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</si>
  <si>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</si>
  <si>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</si>
  <si>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</si>
  <si>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</si>
  <si>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</si>
  <si>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</si>
  <si>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</si>
  <si>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</si>
  <si>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</si>
  <si>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</si>
  <si>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</si>
  <si>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</si>
  <si>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</si>
  <si>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</si>
  <si>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</si>
  <si>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</si>
  <si>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</si>
  <si>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</si>
  <si>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</si>
  <si>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</si>
  <si>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</si>
  <si>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</si>
  <si>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</si>
  <si>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</si>
  <si>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</si>
  <si>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</si>
  <si>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</si>
  <si>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</si>
  <si>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</si>
  <si>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</si>
  <si>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</si>
  <si>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</si>
  <si>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</si>
  <si>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</si>
  <si>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</si>
  <si>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</si>
  <si>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</si>
  <si>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</si>
  <si>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</si>
  <si>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</si>
  <si>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</si>
  <si>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</si>
  <si>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</si>
  <si>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</si>
  <si>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</si>
  <si>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</si>
  <si>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</si>
  <si>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</si>
  <si>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</si>
  <si>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</si>
  <si>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</si>
  <si>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</si>
  <si>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</si>
  <si>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</si>
  <si>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</si>
  <si>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</si>
  <si>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</si>
  <si>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</si>
  <si>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</si>
  <si>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</si>
  <si>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</si>
  <si>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</si>
  <si>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</si>
  <si>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</si>
  <si>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</si>
  <si>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</si>
  <si>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</si>
  <si>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</si>
  <si>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</si>
  <si>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</si>
  <si>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</si>
  <si>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</si>
  <si>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</si>
  <si>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</si>
  <si>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</si>
  <si>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</si>
  <si>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</si>
  <si>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</si>
  <si>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</si>
  <si>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</si>
  <si>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</si>
  <si>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</si>
  <si>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</si>
  <si>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</si>
  <si>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</si>
  <si>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</si>
  <si>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</si>
  <si>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</si>
  <si>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</si>
  <si>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</si>
  <si>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</si>
  <si>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</si>
  <si>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</si>
  <si>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</si>
  <si>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</si>
  <si>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</si>
  <si>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</si>
  <si>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</si>
  <si>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</si>
  <si>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</si>
  <si>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</si>
  <si>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</si>
  <si>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</si>
  <si>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</si>
  <si>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</si>
  <si>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</si>
  <si>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</si>
  <si>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</si>
  <si>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</si>
  <si>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</si>
  <si>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</si>
  <si>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</si>
  <si>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</si>
  <si>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</si>
  <si>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</si>
  <si>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</si>
  <si>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</si>
  <si>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</si>
  <si>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</si>
  <si>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</si>
  <si>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</si>
  <si>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</si>
  <si>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</si>
  <si>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</si>
  <si>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</si>
  <si>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</si>
  <si>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</si>
  <si>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</si>
  <si>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</si>
  <si>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</si>
  <si>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</si>
  <si>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</si>
  <si>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</si>
  <si>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</si>
  <si>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</si>
  <si>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</si>
  <si>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</si>
  <si>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</si>
  <si>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</si>
  <si>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</si>
  <si>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</si>
  <si>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</si>
  <si>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</si>
  <si>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</si>
  <si>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</si>
  <si>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</si>
  <si>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</si>
  <si>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</si>
  <si>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</si>
  <si>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</si>
  <si>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</si>
  <si>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</si>
  <si>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</si>
  <si>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</si>
  <si>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</si>
  <si>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</si>
  <si>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</si>
  <si>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</si>
  <si>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</si>
  <si>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</si>
  <si>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</si>
  <si>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</si>
  <si>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</si>
  <si>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</si>
  <si>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</si>
  <si>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</si>
  <si>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</si>
  <si>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</si>
  <si>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</si>
  <si>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</si>
  <si>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</si>
  <si>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</si>
  <si>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</si>
  <si>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</si>
  <si>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</si>
  <si>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</si>
  <si>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</si>
  <si>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</si>
  <si>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</si>
  <si>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</si>
  <si>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</si>
  <si>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</si>
  <si>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</si>
  <si>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</si>
  <si>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</si>
  <si>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</si>
  <si>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</si>
  <si>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</si>
  <si>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</si>
  <si>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</si>
  <si>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</si>
  <si>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</si>
  <si>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</si>
  <si>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</si>
  <si>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</si>
  <si>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</si>
  <si>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</si>
  <si>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</si>
  <si>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</si>
  <si>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</si>
  <si>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</si>
  <si>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</si>
  <si>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</si>
  <si>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</si>
  <si>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</si>
  <si>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</si>
  <si>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</si>
  <si>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</si>
  <si>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</si>
  <si>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</si>
  <si>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</si>
  <si>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</si>
  <si>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</si>
  <si>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</si>
  <si>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</si>
  <si>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</si>
  <si>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</si>
  <si>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</si>
  <si>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</si>
  <si>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</si>
  <si>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</si>
  <si>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</si>
  <si>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</si>
  <si>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</si>
  <si>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</si>
  <si>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</si>
  <si>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</si>
  <si>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</si>
  <si>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</si>
  <si>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</si>
  <si>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</si>
  <si>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</si>
  <si>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</si>
  <si>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</si>
  <si>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</si>
  <si>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</si>
  <si>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</si>
  <si>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</si>
  <si>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</si>
  <si>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</si>
  <si>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</si>
  <si>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</si>
  <si>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</si>
  <si>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</si>
  <si>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</si>
  <si>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</si>
  <si>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</si>
  <si>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</si>
  <si>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</si>
  <si>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</si>
  <si>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</si>
  <si>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</si>
  <si>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</si>
  <si>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</si>
  <si>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</si>
  <si>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</si>
  <si>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</si>
  <si>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</si>
  <si>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</si>
  <si>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</si>
  <si>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</si>
  <si>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</si>
  <si>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</si>
  <si>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</si>
  <si>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</si>
  <si>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</si>
  <si>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</si>
  <si>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</si>
  <si>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</si>
  <si>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</si>
  <si>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</si>
  <si>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</si>
  <si>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</si>
  <si>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</si>
  <si>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</si>
  <si>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</si>
  <si>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</si>
  <si>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</si>
  <si>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</si>
  <si>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</si>
  <si>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</si>
  <si>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</si>
  <si>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</si>
  <si>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</si>
  <si>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</si>
  <si>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</si>
  <si>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</si>
  <si>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</si>
  <si>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</si>
  <si>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</si>
  <si>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</si>
  <si>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</si>
  <si>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</si>
  <si>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</si>
  <si>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</si>
  <si>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</si>
  <si>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</si>
  <si>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</si>
  <si>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</si>
  <si>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</si>
  <si>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</si>
  <si>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</si>
  <si>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</si>
  <si>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</si>
  <si>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</si>
  <si>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</si>
  <si>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</si>
  <si>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</si>
  <si>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</si>
  <si>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</si>
  <si>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</si>
  <si>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</si>
  <si>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</si>
  <si>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</si>
  <si>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</si>
  <si>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</si>
  <si>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</si>
  <si>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</si>
  <si>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</si>
  <si>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</si>
  <si>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</si>
  <si>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</si>
  <si>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</si>
  <si>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</si>
  <si>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</si>
  <si>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</si>
  <si>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</si>
  <si>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</si>
  <si>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</si>
  <si>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</si>
  <si>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</si>
  <si>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</si>
  <si>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</si>
  <si>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</si>
  <si>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</si>
  <si>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</si>
  <si>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</si>
  <si>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</si>
  <si>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</si>
  <si>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</si>
  <si>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</si>
  <si>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</si>
  <si>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</si>
  <si>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</si>
  <si>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</si>
  <si>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</si>
  <si>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</si>
  <si>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</si>
  <si>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</si>
  <si>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</si>
  <si>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</si>
  <si>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</si>
  <si>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</si>
  <si>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</si>
  <si>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</si>
  <si>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</si>
  <si>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</si>
  <si>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</si>
  <si>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</si>
  <si>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</si>
  <si>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</si>
  <si>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</si>
  <si>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</si>
  <si>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</si>
  <si>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</si>
  <si>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</si>
  <si>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</si>
  <si>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</si>
  <si>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</si>
  <si>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</si>
  <si>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</si>
  <si>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</si>
  <si>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</si>
  <si>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</si>
  <si>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</si>
  <si>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</si>
  <si>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</si>
  <si>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</si>
  <si>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</si>
  <si>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</si>
  <si>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</si>
  <si>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</si>
  <si>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</si>
  <si>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</si>
  <si>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</si>
  <si>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</si>
  <si>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</si>
  <si>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</si>
  <si>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</si>
  <si>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</si>
  <si>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</si>
  <si>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</si>
  <si>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</si>
  <si>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</si>
  <si>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</si>
  <si>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</si>
  <si>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</si>
  <si>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</si>
  <si>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</si>
  <si>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</si>
  <si>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</si>
  <si>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</si>
  <si>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</si>
  <si>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</si>
  <si>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</si>
  <si>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</si>
  <si>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</si>
  <si>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</si>
  <si>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</si>
  <si>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</si>
  <si>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</si>
  <si>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</si>
  <si>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</si>
  <si>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</si>
  <si>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</si>
  <si>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</si>
  <si>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</si>
  <si>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</si>
  <si>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</si>
  <si>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</si>
  <si>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</si>
  <si>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</si>
  <si>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</si>
  <si>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</si>
  <si>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</si>
  <si>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</si>
  <si>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</si>
  <si>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</si>
  <si>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</si>
  <si>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</si>
  <si>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</si>
  <si>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</si>
  <si>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</si>
  <si>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</si>
  <si>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</si>
  <si>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</si>
  <si>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</si>
  <si>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</si>
  <si>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</si>
  <si>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</si>
  <si>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</si>
  <si>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</si>
  <si>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</si>
  <si>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</si>
  <si>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</si>
  <si>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</si>
  <si>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</si>
  <si>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</si>
  <si>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</si>
  <si>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</si>
  <si>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</si>
  <si>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</si>
  <si>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</si>
  <si>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</si>
  <si>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</si>
  <si>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</si>
  <si>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</si>
  <si>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</si>
  <si>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</si>
  <si>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</si>
  <si>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</si>
  <si>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</si>
  <si>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</si>
  <si>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</si>
  <si>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</si>
  <si>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</si>
  <si>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</si>
  <si>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</si>
  <si>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</si>
  <si>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</si>
  <si>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</si>
  <si>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</si>
  <si>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</si>
  <si>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</si>
  <si>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</si>
  <si>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</si>
  <si>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</si>
  <si>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</si>
  <si>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</si>
  <si>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</si>
  <si>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</si>
  <si>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</si>
  <si>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</si>
  <si>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</si>
  <si>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</si>
  <si>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</si>
  <si>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</si>
  <si>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</si>
  <si>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</si>
  <si>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</si>
  <si>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</si>
  <si>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</si>
  <si>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</si>
  <si>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</si>
  <si>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</si>
  <si>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</si>
  <si>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</si>
  <si>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</si>
  <si>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</si>
  <si>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</si>
  <si>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</si>
  <si>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</si>
  <si>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</si>
  <si>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</si>
  <si>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</si>
  <si>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</si>
  <si>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</si>
  <si>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</si>
  <si>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</si>
  <si>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</si>
  <si>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</si>
  <si>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</si>
  <si>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</si>
  <si>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</si>
  <si>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</si>
  <si>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</si>
  <si>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</si>
  <si>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</si>
  <si>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</si>
  <si>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</si>
  <si>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</si>
  <si>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</si>
  <si>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</si>
  <si>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</si>
  <si>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</si>
  <si>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</si>
  <si>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</si>
  <si>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</si>
  <si>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</si>
  <si>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</si>
  <si>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</si>
  <si>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</si>
  <si>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</si>
  <si>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</si>
  <si>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</si>
  <si>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</si>
  <si>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</si>
  <si>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</si>
  <si>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</si>
  <si>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</si>
  <si>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</si>
  <si>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</si>
  <si>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</si>
  <si>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</si>
  <si>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</si>
  <si>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</si>
  <si>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</si>
  <si>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</si>
  <si>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</si>
  <si>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</si>
  <si>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</si>
  <si>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</si>
  <si>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</si>
  <si>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</si>
  <si>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</si>
  <si>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</si>
  <si>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</si>
  <si>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</si>
  <si>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</si>
  <si>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</si>
  <si>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</si>
  <si>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</si>
  <si>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</si>
  <si>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</si>
  <si>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</si>
  <si>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</si>
  <si>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</si>
  <si>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</si>
  <si>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</si>
  <si>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</si>
  <si>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</si>
  <si>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</si>
  <si>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</si>
  <si>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</si>
  <si>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</si>
  <si>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</si>
  <si>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</si>
  <si>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</si>
  <si>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</si>
  <si>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</si>
  <si>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</si>
  <si>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</si>
  <si>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</si>
  <si>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</si>
  <si>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</si>
  <si>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</si>
  <si>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</si>
  <si>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</si>
  <si>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</si>
  <si>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</si>
  <si>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</si>
  <si>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</si>
  <si>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</si>
  <si>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</si>
  <si>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</si>
  <si>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</si>
  <si>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</si>
  <si>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</si>
  <si>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</si>
  <si>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</si>
  <si>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</si>
  <si>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</si>
  <si>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</si>
  <si>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</si>
  <si>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</si>
  <si>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</si>
  <si>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</si>
  <si>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</si>
  <si>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</si>
  <si>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</si>
  <si>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</si>
  <si>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</si>
  <si>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</si>
  <si>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</si>
  <si>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</si>
  <si>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</si>
  <si>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</si>
  <si>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</si>
  <si>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</si>
  <si>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</si>
  <si>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</si>
  <si>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</si>
  <si>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</si>
  <si>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</si>
  <si>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</si>
  <si>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</si>
  <si>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</si>
  <si>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</si>
  <si>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</si>
  <si>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</si>
  <si>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</si>
  <si>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</si>
  <si>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</si>
  <si>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</si>
  <si>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</si>
  <si>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</si>
  <si>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</si>
  <si>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</si>
  <si>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</si>
  <si>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</si>
  <si>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</si>
  <si>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</si>
  <si>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</si>
  <si>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</si>
  <si>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</si>
  <si>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</si>
  <si>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</si>
  <si>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</si>
  <si>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</si>
  <si>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</si>
  <si>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</si>
  <si>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</si>
  <si>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</si>
  <si>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</si>
  <si>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</si>
  <si>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</si>
  <si>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</si>
  <si>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</si>
  <si>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</si>
  <si>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</si>
  <si>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</si>
  <si>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</si>
  <si>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</si>
  <si>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</si>
  <si>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</si>
  <si>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</si>
  <si>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</si>
  <si>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</si>
  <si>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</si>
  <si>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</si>
  <si>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</si>
  <si>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</si>
  <si>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</si>
  <si>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</si>
  <si>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</si>
  <si>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</si>
  <si>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</si>
  <si>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</si>
  <si>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</si>
  <si>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</si>
  <si>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</si>
  <si>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</si>
  <si>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</si>
  <si>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</si>
  <si>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</si>
  <si>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</si>
  <si>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</si>
  <si>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</si>
  <si>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</si>
  <si>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</si>
  <si>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</si>
  <si>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</si>
  <si>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</si>
  <si>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</si>
  <si>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</si>
  <si>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</si>
  <si>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</si>
  <si>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</si>
  <si>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</si>
  <si>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</si>
  <si>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</si>
  <si>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</si>
  <si>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</si>
  <si>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</si>
  <si>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</si>
  <si>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</si>
  <si>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</si>
  <si>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</si>
  <si>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</si>
  <si>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</si>
  <si>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</si>
  <si>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</si>
  <si>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</si>
  <si>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</si>
  <si>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</si>
  <si>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</si>
  <si>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</si>
  <si>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</si>
  <si>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</si>
  <si>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</si>
  <si>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</si>
  <si>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</si>
  <si>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</si>
  <si>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</si>
  <si>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</si>
  <si>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</si>
  <si>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</si>
  <si>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</si>
  <si>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</si>
  <si>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</si>
  <si>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</si>
  <si>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</si>
  <si>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</si>
  <si>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</si>
  <si>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</si>
  <si>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</si>
  <si>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</si>
  <si>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</si>
  <si>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</si>
  <si>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</si>
  <si>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</si>
  <si>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</si>
  <si>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</si>
  <si>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</si>
  <si>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</si>
  <si>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</si>
  <si>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</si>
  <si>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</si>
  <si>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</si>
  <si>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</si>
  <si>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</si>
  <si>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</si>
  <si>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</si>
  <si>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</si>
  <si>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</si>
  <si>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</si>
  <si>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</si>
  <si>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</si>
  <si>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</si>
  <si>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</si>
  <si>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</si>
  <si>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</si>
  <si>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</si>
  <si>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</si>
  <si>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</si>
  <si>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</si>
  <si>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</si>
  <si>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</si>
  <si>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</si>
  <si>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</si>
  <si>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</si>
  <si>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</si>
  <si>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</si>
  <si>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</si>
  <si>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</si>
  <si>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</si>
  <si>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</si>
  <si>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</si>
  <si>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</si>
  <si>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</si>
  <si>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</si>
  <si>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</si>
  <si>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</si>
  <si>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</si>
  <si>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</si>
  <si>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</si>
  <si>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</si>
  <si>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</si>
  <si>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</si>
  <si>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</si>
  <si>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</si>
  <si>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</si>
  <si>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</si>
  <si>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</si>
  <si>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</si>
  <si>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</si>
  <si>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</si>
  <si>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</si>
  <si>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</si>
  <si>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</si>
  <si>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</si>
  <si>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</si>
  <si>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</si>
  <si>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</si>
  <si>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</si>
  <si>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</si>
  <si>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</si>
  <si>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</si>
  <si>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</si>
  <si>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</si>
  <si>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</si>
  <si>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</si>
  <si>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</si>
  <si>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</si>
  <si>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</si>
  <si>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</si>
  <si>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</si>
  <si>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</si>
  <si>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</si>
  <si>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</si>
  <si>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</si>
  <si>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</si>
  <si>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</si>
  <si>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</si>
  <si>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</si>
  <si>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</si>
  <si>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</si>
  <si>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</si>
  <si>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</si>
  <si>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</si>
  <si>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</si>
  <si>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</si>
  <si>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</si>
  <si>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</si>
  <si>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</si>
  <si>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</si>
  <si>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</si>
  <si>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</si>
  <si>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</si>
  <si>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</si>
  <si>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</si>
  <si>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</si>
  <si>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</si>
  <si>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</si>
  <si>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</si>
  <si>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</si>
  <si>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</si>
  <si>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</si>
  <si>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</si>
  <si>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</si>
  <si>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</si>
  <si>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</si>
  <si>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</si>
  <si>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</si>
  <si>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</si>
  <si>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</si>
  <si>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</si>
  <si>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</si>
  <si>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</si>
  <si>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</si>
  <si>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</si>
  <si>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</si>
  <si>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</si>
  <si>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</si>
  <si>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</si>
  <si>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</si>
  <si>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</si>
  <si>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</si>
  <si>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</si>
  <si>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</si>
  <si>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</si>
  <si>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</si>
  <si>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</si>
  <si>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</si>
  <si>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</si>
  <si>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</si>
  <si>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</si>
  <si>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</si>
  <si>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</si>
  <si>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</si>
  <si>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</si>
  <si>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</si>
  <si>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</si>
  <si>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</si>
  <si>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</si>
  <si>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</si>
  <si>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</si>
  <si>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</si>
  <si>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</si>
  <si>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</si>
  <si>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</si>
  <si>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</si>
  <si>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</si>
  <si>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</si>
  <si>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</si>
  <si>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</si>
  <si>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</si>
  <si>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</si>
  <si>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</si>
  <si>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</si>
  <si>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</si>
  <si>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</si>
  <si>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</si>
  <si>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</si>
  <si>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</si>
  <si>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</si>
  <si>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</si>
  <si>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</si>
  <si>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</si>
  <si>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</si>
  <si>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</si>
  <si>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</si>
  <si>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</si>
  <si>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</si>
  <si>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</si>
  <si>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</si>
  <si>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</si>
  <si>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</si>
  <si>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</si>
  <si>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</si>
  <si>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</si>
  <si>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</si>
  <si>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</si>
  <si>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</si>
  <si>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</si>
  <si>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</si>
  <si>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</si>
  <si>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</si>
  <si>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</si>
  <si>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</si>
  <si>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</si>
  <si>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</si>
  <si>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</si>
  <si>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</si>
  <si>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</si>
  <si>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</si>
  <si>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</si>
  <si>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</si>
  <si>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</si>
  <si>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</si>
  <si>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</si>
  <si>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</si>
  <si>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</si>
  <si>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</si>
  <si>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</si>
  <si>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</si>
  <si>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</si>
  <si>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</si>
  <si>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</si>
  <si>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</si>
  <si>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</si>
  <si>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</si>
  <si>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</si>
  <si>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</si>
  <si>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</si>
  <si>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</si>
  <si>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</si>
  <si>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</si>
  <si>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</si>
  <si>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</si>
  <si>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</si>
  <si>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</si>
  <si>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</si>
  <si>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</si>
  <si>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</si>
  <si>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</si>
  <si>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</si>
  <si>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</si>
  <si>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</si>
  <si>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</si>
  <si>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</si>
  <si>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</si>
  <si>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</si>
  <si>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</si>
  <si>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</si>
  <si>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</si>
  <si>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</si>
  <si>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</si>
  <si>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</si>
  <si>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</si>
  <si>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</si>
  <si>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</si>
  <si>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</si>
  <si>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</si>
  <si>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</si>
  <si>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</si>
  <si>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</si>
  <si>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</si>
  <si>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</si>
  <si>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</si>
  <si>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</si>
  <si>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</si>
  <si>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</si>
  <si>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</si>
  <si>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</si>
  <si>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</si>
  <si>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</si>
  <si>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</si>
  <si>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</si>
  <si>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</si>
  <si>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</si>
  <si>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</si>
  <si>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</si>
  <si>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</si>
  <si>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</si>
  <si>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</si>
  <si>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</si>
  <si>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</si>
  <si>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</si>
  <si>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</si>
  <si>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</si>
  <si>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</si>
  <si>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</si>
  <si>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</si>
  <si>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</si>
  <si>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</si>
  <si>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</si>
  <si>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</si>
  <si>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</si>
  <si>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</si>
  <si>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</si>
  <si>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</si>
  <si>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</si>
  <si>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</si>
  <si>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</si>
  <si>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</si>
  <si>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</si>
  <si>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</si>
  <si>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</si>
  <si>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</si>
  <si>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</si>
  <si>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</si>
  <si>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</si>
  <si>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</si>
  <si>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</si>
  <si>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</si>
  <si>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</si>
  <si>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</si>
  <si>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</si>
  <si>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</si>
  <si>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</si>
  <si>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</si>
  <si>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</si>
  <si>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</si>
  <si>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</si>
  <si>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</si>
  <si>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</si>
  <si>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</si>
  <si>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</si>
  <si>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</si>
  <si>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</si>
  <si>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</si>
  <si>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</si>
  <si>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</si>
  <si>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</si>
  <si>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</si>
  <si>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</si>
  <si>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</si>
  <si>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</si>
  <si>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</si>
  <si>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</si>
  <si>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</si>
  <si>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</si>
  <si>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</si>
  <si>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</si>
  <si>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</si>
  <si>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</si>
  <si>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</si>
  <si>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</si>
  <si>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</si>
  <si>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</si>
  <si>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</si>
  <si>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</si>
  <si>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</si>
  <si>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</si>
  <si>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</si>
  <si>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</si>
  <si>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</si>
  <si>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</si>
  <si>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</si>
  <si>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</si>
  <si>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</si>
  <si>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</si>
  <si>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</si>
  <si>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</si>
  <si>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</si>
  <si>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</si>
  <si>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</si>
  <si>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</si>
  <si>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</si>
  <si>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</si>
  <si>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</si>
  <si>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</si>
  <si>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</si>
  <si>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</si>
  <si>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</si>
  <si>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</si>
  <si>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</si>
  <si>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</si>
  <si>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</si>
  <si>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</si>
  <si>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</si>
  <si>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</si>
  <si>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</si>
  <si>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</si>
  <si>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</si>
  <si>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</si>
  <si>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</si>
  <si>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</si>
  <si>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</si>
  <si>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</si>
  <si>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</si>
  <si>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</si>
  <si>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</si>
  <si>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</si>
  <si>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</si>
  <si>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</si>
  <si>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</si>
  <si>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</si>
  <si>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</si>
  <si>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</si>
  <si>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</si>
  <si>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</si>
  <si>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</si>
  <si>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</si>
  <si>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</si>
  <si>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</si>
  <si>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</si>
  <si>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</si>
  <si>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</si>
  <si>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</si>
  <si>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</si>
  <si>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</si>
  <si>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</si>
  <si>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</si>
  <si>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</si>
  <si>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</si>
  <si>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</si>
  <si>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</si>
  <si>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</si>
  <si>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</si>
  <si>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</si>
  <si>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</si>
  <si>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</si>
  <si>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</si>
  <si>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</si>
  <si>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</si>
  <si>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</si>
  <si>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</si>
  <si>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</si>
  <si>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</si>
  <si>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</si>
  <si>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</si>
  <si>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</si>
  <si>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</si>
  <si>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</si>
  <si>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</si>
  <si>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</si>
  <si>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</si>
  <si>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</si>
  <si>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</si>
  <si>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</si>
  <si>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</si>
  <si>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</si>
  <si>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</si>
  <si>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</si>
  <si>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</si>
  <si>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</si>
  <si>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</si>
  <si>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</si>
  <si>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</si>
  <si>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</si>
  <si>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</si>
  <si>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</si>
  <si>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</si>
  <si>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</si>
  <si>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</si>
  <si>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</si>
  <si>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</si>
  <si>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</si>
  <si>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</si>
  <si>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</si>
  <si>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</si>
  <si>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</si>
  <si>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</si>
  <si>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</si>
  <si>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</si>
  <si>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</si>
  <si>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</si>
  <si>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</si>
  <si>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</si>
  <si>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</si>
  <si>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</si>
  <si>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</si>
  <si>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</si>
  <si>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</si>
  <si>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</si>
  <si>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</si>
  <si>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</si>
  <si>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</si>
  <si>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</si>
  <si>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</si>
  <si>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</si>
  <si>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</si>
  <si>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</si>
  <si>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</si>
  <si>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</si>
  <si>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</si>
  <si>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</si>
  <si>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</si>
  <si>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</si>
  <si>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</si>
  <si>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</si>
  <si>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</si>
  <si>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</si>
  <si>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</si>
  <si>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</si>
  <si>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</si>
  <si>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</si>
  <si>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</si>
  <si>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</si>
  <si>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</si>
  <si>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</si>
  <si>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</si>
  <si>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</si>
  <si>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</si>
  <si>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</si>
  <si>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</si>
  <si>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</si>
  <si>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</si>
  <si>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</si>
  <si>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</si>
  <si>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</si>
  <si>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</si>
  <si>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</si>
  <si>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</si>
  <si>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</si>
  <si>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</si>
  <si>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</si>
  <si>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</si>
  <si>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</si>
  <si>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</si>
  <si>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</si>
  <si>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</si>
  <si>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</si>
  <si>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</si>
  <si>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</si>
  <si>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</si>
  <si>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</si>
  <si>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</si>
  <si>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</si>
  <si>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</si>
  <si>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</si>
  <si>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</si>
  <si>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</si>
  <si>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</si>
  <si>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</si>
  <si>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</si>
  <si>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</si>
  <si>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</si>
  <si>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</si>
  <si>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</si>
  <si>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</si>
  <si>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</si>
  <si>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</si>
  <si>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</si>
  <si>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</si>
  <si>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</si>
  <si>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</si>
  <si>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</si>
  <si>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</si>
  <si>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</si>
  <si>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</si>
  <si>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</si>
  <si>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</si>
  <si>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</si>
  <si>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</si>
  <si>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</si>
  <si>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</si>
  <si>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</si>
  <si>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</si>
  <si>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</si>
  <si>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</si>
  <si>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</si>
  <si>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</si>
  <si>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</si>
  <si>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</si>
  <si>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</si>
  <si>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</si>
  <si>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</si>
  <si>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</si>
  <si>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</si>
  <si>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</si>
  <si>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</si>
  <si>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</si>
  <si>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</si>
  <si>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</si>
  <si>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</si>
  <si>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</si>
  <si>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</si>
  <si>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</si>
  <si>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</si>
  <si>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</si>
  <si>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</si>
  <si>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</si>
  <si>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</si>
  <si>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</si>
  <si>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</si>
  <si>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</si>
  <si>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</si>
  <si>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</si>
  <si>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</si>
  <si>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</si>
  <si>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</si>
  <si>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</si>
  <si>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</si>
  <si>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</si>
  <si>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</si>
  <si>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</si>
  <si>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</si>
  <si>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</si>
  <si>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</si>
  <si>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</si>
  <si>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</si>
  <si>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</si>
  <si>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</si>
  <si>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</si>
  <si>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</si>
  <si>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</si>
  <si>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</si>
  <si>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</si>
  <si>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</si>
  <si>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</si>
  <si>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</si>
  <si>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</si>
  <si>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</si>
  <si>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</si>
  <si>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</si>
  <si>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</si>
  <si>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</si>
  <si>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</si>
  <si>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</si>
  <si>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</si>
  <si>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</si>
  <si>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</si>
  <si>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</si>
  <si>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</si>
  <si>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</si>
  <si>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</si>
  <si>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</si>
  <si>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</si>
  <si>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</si>
  <si>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</si>
  <si>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</si>
  <si>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</si>
  <si>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</si>
  <si>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</si>
  <si>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</si>
  <si>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</si>
  <si>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</si>
  <si>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</si>
  <si>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</si>
  <si>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</si>
  <si>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</si>
  <si>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</si>
  <si>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</si>
  <si>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</si>
  <si>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</si>
  <si>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</si>
  <si>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</si>
  <si>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</si>
  <si>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</si>
  <si>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</si>
  <si>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</si>
  <si>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</si>
  <si>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</si>
  <si>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</si>
  <si>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</si>
  <si>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</si>
  <si>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</si>
  <si>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</si>
  <si>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</si>
  <si>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</si>
  <si>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</si>
  <si>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</si>
  <si>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</si>
  <si>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</si>
  <si>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</si>
  <si>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</si>
  <si>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</si>
  <si>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</si>
  <si>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</si>
  <si>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</si>
  <si>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</si>
  <si>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</si>
  <si>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</si>
  <si>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</si>
  <si>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</si>
  <si>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</si>
  <si>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</si>
  <si>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</si>
  <si>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</si>
  <si>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</si>
  <si>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</si>
  <si>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</si>
  <si>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</si>
  <si>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</si>
  <si>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</si>
  <si>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</si>
  <si>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</si>
  <si>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</si>
  <si>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</si>
  <si>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</si>
  <si>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</si>
  <si>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</si>
  <si>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</si>
  <si>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</si>
  <si>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</si>
  <si>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</si>
  <si>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</si>
  <si>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</si>
  <si>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</si>
  <si>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</si>
  <si>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</si>
  <si>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</si>
  <si>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</si>
  <si>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</si>
  <si>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</si>
  <si>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</si>
  <si>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</si>
  <si>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</si>
  <si>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</si>
  <si>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</si>
  <si>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</si>
  <si>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</si>
  <si>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</si>
  <si>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</si>
  <si>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</si>
  <si>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</si>
  <si>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</si>
  <si>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</si>
  <si>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</si>
  <si>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</si>
  <si>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</si>
  <si>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</si>
  <si>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</si>
  <si>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</si>
  <si>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</si>
  <si>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</si>
  <si>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</si>
  <si>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</si>
  <si>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</si>
  <si>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</si>
  <si>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</si>
  <si>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</si>
  <si>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</si>
  <si>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</si>
  <si>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</si>
  <si>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</si>
  <si>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</si>
  <si>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</si>
  <si>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</si>
  <si>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</si>
  <si>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</si>
  <si>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</si>
  <si>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</si>
  <si>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</si>
  <si>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</si>
  <si>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</si>
  <si>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</si>
  <si>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</si>
  <si>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</si>
  <si>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</si>
  <si>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</si>
  <si>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</si>
  <si>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</si>
  <si>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</si>
  <si>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</si>
  <si>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</si>
  <si>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</si>
  <si>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</si>
  <si>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</si>
  <si>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</si>
  <si>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</si>
  <si>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</si>
  <si>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</si>
  <si>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</si>
  <si>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</si>
  <si>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</si>
  <si>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</si>
  <si>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</si>
  <si>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</si>
  <si>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</si>
  <si>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</si>
  <si>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</si>
  <si>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</si>
  <si>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</si>
  <si>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</si>
  <si>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</si>
  <si>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</si>
  <si>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</si>
  <si>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</si>
  <si>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</si>
  <si>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</si>
  <si>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</si>
  <si>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</si>
  <si>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</si>
  <si>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</si>
  <si>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</si>
  <si>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</si>
  <si>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</si>
  <si>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</si>
  <si>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</si>
  <si>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</si>
  <si>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</si>
  <si>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</si>
  <si>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</si>
  <si>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</si>
  <si>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</si>
  <si>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</si>
  <si>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</si>
  <si>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</si>
  <si>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</si>
  <si>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</si>
  <si>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</si>
  <si>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</si>
  <si>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</si>
  <si>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</si>
  <si>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</si>
  <si>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</si>
  <si>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</si>
  <si>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</si>
  <si>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</si>
  <si>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</si>
  <si>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</si>
  <si>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</si>
  <si>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</si>
  <si>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</si>
  <si>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</si>
  <si>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</si>
  <si>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</si>
  <si>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</si>
  <si>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</si>
  <si>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</si>
  <si>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</si>
  <si>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</si>
  <si>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</si>
  <si>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</si>
  <si>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</si>
  <si>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</si>
  <si>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</si>
  <si>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</si>
  <si>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</si>
  <si>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</si>
  <si>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</si>
  <si>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</si>
  <si>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</si>
  <si>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</si>
  <si>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</si>
  <si>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</si>
  <si>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</si>
  <si>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</si>
  <si>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</si>
  <si>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</si>
  <si>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</si>
  <si>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</si>
  <si>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</si>
  <si>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</si>
  <si>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</si>
  <si>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</si>
  <si>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</si>
  <si>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</si>
  <si>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</si>
  <si>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</si>
  <si>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</si>
  <si>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</si>
  <si>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</si>
  <si>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</si>
  <si>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</si>
  <si>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</si>
  <si>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</si>
  <si>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</si>
  <si>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</si>
  <si>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</si>
  <si>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</si>
  <si>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</si>
  <si>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</si>
  <si>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</si>
  <si>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</si>
  <si>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</si>
  <si>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</si>
  <si>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</si>
  <si>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</si>
  <si>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</si>
  <si>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</si>
  <si>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</si>
  <si>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</si>
  <si>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</si>
  <si>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</si>
  <si>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</si>
  <si>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</si>
  <si>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</si>
  <si>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</si>
  <si>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</si>
  <si>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</si>
  <si>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</si>
  <si>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</si>
  <si>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</si>
  <si>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</si>
  <si>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</si>
  <si>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</si>
  <si>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</si>
  <si>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</si>
  <si>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</si>
  <si>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</si>
  <si>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</si>
  <si>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</si>
  <si>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</si>
  <si>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</si>
  <si>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</si>
  <si>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</si>
  <si>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</si>
  <si>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</si>
  <si>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</si>
  <si>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</si>
  <si>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</si>
  <si>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</si>
  <si>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</si>
  <si>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</si>
  <si>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</si>
  <si>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</si>
  <si>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</si>
  <si>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</si>
  <si>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</si>
  <si>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</si>
  <si>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</si>
  <si>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</si>
  <si>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</si>
  <si>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</si>
  <si>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</si>
  <si>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</si>
  <si>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</si>
  <si>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</si>
  <si>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</si>
  <si>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</si>
  <si>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</si>
  <si>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</si>
  <si>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</si>
  <si>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</si>
  <si>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</si>
  <si>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</si>
  <si>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</si>
  <si>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</si>
  <si>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</si>
  <si>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</si>
  <si>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</si>
  <si>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</si>
  <si>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</si>
  <si>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</si>
  <si>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</si>
  <si>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</si>
  <si>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</si>
  <si>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</si>
  <si>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</si>
  <si>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</si>
  <si>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</si>
  <si>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</si>
  <si>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</si>
  <si>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</si>
  <si>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</si>
  <si>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</si>
  <si>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</si>
  <si>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</si>
  <si>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</si>
  <si>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</si>
  <si>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</si>
  <si>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</si>
  <si>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</si>
  <si>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</si>
  <si>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</si>
  <si>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</si>
  <si>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</si>
  <si>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</si>
  <si>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</si>
  <si>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</si>
  <si>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</si>
  <si>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</si>
  <si>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</si>
  <si>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</si>
  <si>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</si>
  <si>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</si>
  <si>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</si>
  <si>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</si>
  <si>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</si>
  <si>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</si>
  <si>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</si>
  <si>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</si>
  <si>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</si>
  <si>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</si>
  <si>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</si>
  <si>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</si>
  <si>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</si>
  <si>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</si>
  <si>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</si>
  <si>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</si>
  <si>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</si>
  <si>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</si>
  <si>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</si>
  <si>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</si>
  <si>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</si>
  <si>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</si>
  <si>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</si>
  <si>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</si>
  <si>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</si>
  <si>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</si>
  <si>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</si>
  <si>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</si>
  <si>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</si>
  <si>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</si>
  <si>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</si>
  <si>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</si>
  <si>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</si>
  <si>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</si>
  <si>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</si>
  <si>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</si>
  <si>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</si>
  <si>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</si>
  <si>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</si>
  <si>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</si>
  <si>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</si>
  <si>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</si>
  <si>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</si>
  <si>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</si>
  <si>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</si>
  <si>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</si>
  <si>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</si>
  <si>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</si>
  <si>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</si>
  <si>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</si>
  <si>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</si>
  <si>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</si>
  <si>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</si>
  <si>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</si>
  <si>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</si>
  <si>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</si>
  <si>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</si>
  <si>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</si>
  <si>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</si>
  <si>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</si>
  <si>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</si>
  <si>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</si>
  <si>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</si>
  <si>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</si>
  <si>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</si>
  <si>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</si>
  <si>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</si>
  <si>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</si>
  <si>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</si>
  <si>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</si>
  <si>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</si>
  <si>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</si>
  <si>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</si>
  <si>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</si>
  <si>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</si>
  <si>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</si>
  <si>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</si>
  <si>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</si>
  <si>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</si>
  <si>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</si>
  <si>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</si>
  <si>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</si>
  <si>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</si>
  <si>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</si>
  <si>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</si>
  <si>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</si>
  <si>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</si>
  <si>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</si>
  <si>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</si>
  <si>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</si>
  <si>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</si>
  <si>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</si>
  <si>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</si>
  <si>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</si>
  <si>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</si>
  <si>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</si>
  <si>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</si>
  <si>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</si>
  <si>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</si>
  <si>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</si>
  <si>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</si>
  <si>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</si>
  <si>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</si>
  <si>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</si>
  <si>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</si>
  <si>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</si>
  <si>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</si>
  <si>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</si>
  <si>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</si>
  <si>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</si>
  <si>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</si>
  <si>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</si>
  <si>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</si>
  <si>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</si>
  <si>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</si>
  <si>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</si>
  <si>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</si>
  <si>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</si>
  <si>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</si>
  <si>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</si>
  <si>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</si>
  <si>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</si>
  <si>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</si>
  <si>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</si>
  <si>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</si>
  <si>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</si>
  <si>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</si>
  <si>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</si>
  <si>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</si>
  <si>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</si>
  <si>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</si>
  <si>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</si>
  <si>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</si>
  <si>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</si>
  <si>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</si>
  <si>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</si>
  <si>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</si>
  <si>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</si>
  <si>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</si>
  <si>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</si>
  <si>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</si>
  <si>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</si>
  <si>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</si>
  <si>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</si>
  <si>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</si>
  <si>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</si>
  <si>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</si>
  <si>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</si>
  <si>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</si>
  <si>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</si>
  <si>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</si>
  <si>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</si>
  <si>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</si>
  <si>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</si>
  <si>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</si>
  <si>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</si>
  <si>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</si>
  <si>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</si>
  <si>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</si>
  <si>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</si>
  <si>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</si>
  <si>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</si>
  <si>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</si>
  <si>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</si>
  <si>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</si>
  <si>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</si>
  <si>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</si>
  <si>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</si>
  <si>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</si>
  <si>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</si>
  <si>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</si>
  <si>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</si>
  <si>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</si>
  <si>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</si>
  <si>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</si>
  <si>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</si>
  <si>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</si>
  <si>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</si>
  <si>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</si>
  <si>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</si>
  <si>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</si>
  <si>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</si>
  <si>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</si>
  <si>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</si>
  <si>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</si>
  <si>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</si>
  <si>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</si>
  <si>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</si>
  <si>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</si>
  <si>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</si>
  <si>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</si>
  <si>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</si>
  <si>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</si>
  <si>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</si>
  <si>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</si>
  <si>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</si>
  <si>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</si>
  <si>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</si>
  <si>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</si>
  <si>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</si>
  <si>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</si>
  <si>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</si>
  <si>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</si>
  <si>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</si>
  <si>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</si>
  <si>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</si>
  <si>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</si>
  <si>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</si>
  <si>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</si>
  <si>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</si>
  <si>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</si>
  <si>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</si>
  <si>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</si>
  <si>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</si>
  <si>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</si>
  <si>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</si>
  <si>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</si>
  <si>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</si>
  <si>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</si>
  <si>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</si>
  <si>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</si>
  <si>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</si>
  <si>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</si>
  <si>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</si>
  <si>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</si>
  <si>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</si>
  <si>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</si>
  <si>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</si>
  <si>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</si>
  <si>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</si>
  <si>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</si>
  <si>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</si>
  <si>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</si>
  <si>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</si>
  <si>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</si>
  <si>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</si>
  <si>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</si>
  <si>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</si>
  <si>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</si>
  <si>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</si>
  <si>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</si>
  <si>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</si>
  <si>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</si>
  <si>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</si>
  <si>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</si>
  <si>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</si>
  <si>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</si>
  <si>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</si>
  <si>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</si>
  <si>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</si>
  <si>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</si>
  <si>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</si>
  <si>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</si>
  <si>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</si>
  <si>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</si>
  <si>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</si>
  <si>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</si>
  <si>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</si>
  <si>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</si>
  <si>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</si>
  <si>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</si>
  <si>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</si>
  <si>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</si>
  <si>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</si>
  <si>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</si>
  <si>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</si>
  <si>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</si>
  <si>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</si>
  <si>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</si>
  <si>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</si>
  <si>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</si>
  <si>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</si>
  <si>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</si>
  <si>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</si>
  <si>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</si>
  <si>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</si>
  <si>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</si>
  <si>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</si>
  <si>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</si>
  <si>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</si>
  <si>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</si>
  <si>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</si>
  <si>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</si>
  <si>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</si>
  <si>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</si>
  <si>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</si>
  <si>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</si>
  <si>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</si>
  <si>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</si>
  <si>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</si>
  <si>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</si>
  <si>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</si>
  <si>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</si>
  <si>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</si>
  <si>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</si>
  <si>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</si>
  <si>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</si>
  <si>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</si>
  <si>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</si>
  <si>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</si>
  <si>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</si>
  <si>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</si>
  <si>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</si>
  <si>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</si>
  <si>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</si>
  <si>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</si>
  <si>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</si>
  <si>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</si>
  <si>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</si>
  <si>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</si>
  <si>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</si>
  <si>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</si>
  <si>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</si>
  <si>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</si>
  <si>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</si>
  <si>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</si>
  <si>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</si>
  <si>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</si>
  <si>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</si>
  <si>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</si>
  <si>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</si>
  <si>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</si>
  <si>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</si>
  <si>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</si>
  <si>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</si>
  <si>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</si>
  <si>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</si>
  <si>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</si>
  <si>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</si>
  <si>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</si>
  <si>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</si>
  <si>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</si>
  <si>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</si>
  <si>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</si>
  <si>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</si>
  <si>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</si>
  <si>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</si>
  <si>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</si>
  <si>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</si>
  <si>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</si>
  <si>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</si>
  <si>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</si>
  <si>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</si>
  <si>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</si>
  <si>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</si>
  <si>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</si>
  <si>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</si>
  <si>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</si>
  <si>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</si>
  <si>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</si>
  <si>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</si>
  <si>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</si>
  <si>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</si>
  <si>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</si>
  <si>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</si>
  <si>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</si>
  <si>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</si>
  <si>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</si>
  <si>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</si>
  <si>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</si>
  <si>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</si>
  <si>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</si>
  <si>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</si>
  <si>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</si>
  <si>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</si>
  <si>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</si>
  <si>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</si>
  <si>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</si>
  <si>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</si>
  <si>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</si>
  <si>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</si>
  <si>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</si>
  <si>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</si>
  <si>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</si>
  <si>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</si>
  <si>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</si>
  <si>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</si>
  <si>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</si>
  <si>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</si>
  <si>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</si>
  <si>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</si>
  <si>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</si>
  <si>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</si>
  <si>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</si>
  <si>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</si>
  <si>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</si>
  <si>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</si>
  <si>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</si>
  <si>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</si>
  <si>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</si>
  <si>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</si>
  <si>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</si>
  <si>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</si>
  <si>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</si>
  <si>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</si>
  <si>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</si>
  <si>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</si>
  <si>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</si>
  <si>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</si>
  <si>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</si>
  <si>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</si>
  <si>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</si>
  <si>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</si>
  <si>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</si>
  <si>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</si>
  <si>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</si>
  <si>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</si>
  <si>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</si>
  <si>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</si>
  <si>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</si>
  <si>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</si>
  <si>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</si>
  <si>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</si>
  <si>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</si>
  <si>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</si>
  <si>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</si>
  <si>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</si>
  <si>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</si>
  <si>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</si>
  <si>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</si>
  <si>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</si>
  <si>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</si>
  <si>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</si>
  <si>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</si>
  <si>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</si>
  <si>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</si>
  <si>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</si>
  <si>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</si>
  <si>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</si>
  <si>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</si>
  <si>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</si>
  <si>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</si>
  <si>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</si>
  <si>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</si>
  <si>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</si>
  <si>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</si>
  <si>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</si>
  <si>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</si>
  <si>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</si>
  <si>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</si>
  <si>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</si>
  <si>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</si>
  <si>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</si>
  <si>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</si>
  <si>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</si>
  <si>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</si>
  <si>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</si>
  <si>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</si>
  <si>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</si>
  <si>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</si>
  <si>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</si>
  <si>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</si>
  <si>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</si>
  <si>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</si>
  <si>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</si>
  <si>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</si>
  <si>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</si>
  <si>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</si>
  <si>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</si>
  <si>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</si>
  <si>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</si>
  <si>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</si>
  <si>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</si>
  <si>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</si>
  <si>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</si>
  <si>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</si>
  <si>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</si>
  <si>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</si>
  <si>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</si>
  <si>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</si>
  <si>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</si>
  <si>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</si>
  <si>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</si>
  <si>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</si>
  <si>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</si>
  <si>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</si>
  <si>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</si>
  <si>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</si>
  <si>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</si>
  <si>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</si>
  <si>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</si>
  <si>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</si>
  <si>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</si>
  <si>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</si>
  <si>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</si>
  <si>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</si>
  <si>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</si>
  <si>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</si>
  <si>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</si>
  <si>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</si>
  <si>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</si>
  <si>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</si>
  <si>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</si>
  <si>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</si>
  <si>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</si>
  <si>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</si>
  <si>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</si>
  <si>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</si>
  <si>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</si>
  <si>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</si>
  <si>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</si>
  <si>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</si>
  <si>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</si>
  <si>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</si>
  <si>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</si>
  <si>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</si>
  <si>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</si>
  <si>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</si>
  <si>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</si>
  <si>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</si>
  <si>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</si>
  <si>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</si>
  <si>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</si>
  <si>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</si>
  <si>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</si>
  <si>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</si>
  <si>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</si>
  <si>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</si>
  <si>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</si>
  <si>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</si>
  <si>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</si>
  <si>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</si>
  <si>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</si>
  <si>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</si>
  <si>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</si>
  <si>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</si>
  <si>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</si>
  <si>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</si>
  <si>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</si>
  <si>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</si>
  <si>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</si>
  <si>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</si>
  <si>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</si>
  <si>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</si>
  <si>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</si>
  <si>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</si>
  <si>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</si>
  <si>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</si>
  <si>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</si>
  <si>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</si>
  <si>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</si>
  <si>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</si>
  <si>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</si>
  <si>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</si>
  <si>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</si>
  <si>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</si>
  <si>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</si>
  <si>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</si>
  <si>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</si>
  <si>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</si>
  <si>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</si>
  <si>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</si>
  <si>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</si>
  <si>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</si>
  <si>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</si>
  <si>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</si>
  <si>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</si>
  <si>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</si>
  <si>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</si>
  <si>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</si>
  <si>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</si>
  <si>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</si>
  <si>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</si>
  <si>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</si>
  <si>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</si>
  <si>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</si>
  <si>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</si>
  <si>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</si>
  <si>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</si>
  <si>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</si>
  <si>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</si>
  <si>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</si>
  <si>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</si>
  <si>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</si>
  <si>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</si>
  <si>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</si>
  <si>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</si>
  <si>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</si>
  <si>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</si>
  <si>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</si>
  <si>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</si>
  <si>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</si>
  <si>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</si>
  <si>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</si>
  <si>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</si>
  <si>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</si>
  <si>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</si>
  <si>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</si>
  <si>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</si>
  <si>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</si>
  <si>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</si>
  <si>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</si>
  <si>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</si>
  <si>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</si>
  <si>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</si>
  <si>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</si>
  <si>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</si>
  <si>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</si>
  <si>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</si>
  <si>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</si>
  <si>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</si>
  <si>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</si>
  <si>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</si>
  <si>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</si>
  <si>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</si>
  <si>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</si>
  <si>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</si>
  <si>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</si>
  <si>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</si>
  <si>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</si>
  <si>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</si>
  <si>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</si>
  <si>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</si>
  <si>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</si>
  <si>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</si>
  <si>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</si>
  <si>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</si>
  <si>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</si>
  <si>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</si>
  <si>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</si>
  <si>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</si>
  <si>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</si>
  <si>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</si>
  <si>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</si>
  <si>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</si>
  <si>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</si>
  <si>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</si>
  <si>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</si>
  <si>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</si>
  <si>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</si>
  <si>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</si>
  <si>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</si>
  <si>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</si>
  <si>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</si>
  <si>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</si>
  <si>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</si>
  <si>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</si>
  <si>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</si>
  <si>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</si>
  <si>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</si>
  <si>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</si>
  <si>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</si>
  <si>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</si>
  <si>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</si>
  <si>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</si>
  <si>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</si>
  <si>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</si>
  <si>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</si>
  <si>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</si>
  <si>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</si>
  <si>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</si>
  <si>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</si>
  <si>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</si>
  <si>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</si>
  <si>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</si>
  <si>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</si>
  <si>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</si>
  <si>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</si>
  <si>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</si>
  <si>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</si>
  <si>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</si>
  <si>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</si>
  <si>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</si>
  <si>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</si>
  <si>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</si>
  <si>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</si>
  <si>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</si>
  <si>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</si>
  <si>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</si>
  <si>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</si>
  <si>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</si>
  <si>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</si>
  <si>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</si>
  <si>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</si>
  <si>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</si>
  <si>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</si>
  <si>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</si>
  <si>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</si>
  <si>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</si>
  <si>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</si>
  <si>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</si>
  <si>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</si>
  <si>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</si>
  <si>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</si>
  <si>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</si>
  <si>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</si>
  <si>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</si>
  <si>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</si>
  <si>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</si>
  <si>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</si>
  <si>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</si>
  <si>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</si>
  <si>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</si>
  <si>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</si>
  <si>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</si>
  <si>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</si>
  <si>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</si>
  <si>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</si>
  <si>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</si>
  <si>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</si>
  <si>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</si>
  <si>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</si>
  <si>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</si>
  <si>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</si>
  <si>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</si>
  <si>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</si>
  <si>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</si>
  <si>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</si>
  <si>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</si>
  <si>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</si>
  <si>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</si>
  <si>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</si>
  <si>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</si>
  <si>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</si>
  <si>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</si>
  <si>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</si>
  <si>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</si>
  <si>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</si>
  <si>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</si>
  <si>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</si>
  <si>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</si>
  <si>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</si>
  <si>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</si>
  <si>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</si>
  <si>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</si>
  <si>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</si>
  <si>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</si>
  <si>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</si>
  <si>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</si>
  <si>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</si>
  <si>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</si>
  <si>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</si>
  <si>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</si>
  <si>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</si>
  <si>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</si>
  <si>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</si>
  <si>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</si>
  <si>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</si>
  <si>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</si>
  <si>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</si>
  <si>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</si>
  <si>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</si>
  <si>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</si>
  <si>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</si>
  <si>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</si>
  <si>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</si>
  <si>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</si>
  <si>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</si>
  <si>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</si>
  <si>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</si>
  <si>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</si>
  <si>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</si>
  <si>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</si>
  <si>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</si>
  <si>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</si>
  <si>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</si>
  <si>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</si>
  <si>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</si>
  <si>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</si>
  <si>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</si>
  <si>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</si>
  <si>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</si>
  <si>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</si>
  <si>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</si>
  <si>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</si>
  <si>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</si>
  <si>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</si>
  <si>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</si>
  <si>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</si>
  <si>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</si>
  <si>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</si>
  <si>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</si>
  <si>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</si>
  <si>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</si>
  <si>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</si>
  <si>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</si>
  <si>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</si>
  <si>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</si>
  <si>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</si>
  <si>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</si>
  <si>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</si>
  <si>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</si>
  <si>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</si>
  <si>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</si>
  <si>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</si>
  <si>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</si>
  <si>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</si>
  <si>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</si>
  <si>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</si>
  <si>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</si>
  <si>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</si>
  <si>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</si>
  <si>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</si>
  <si>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</si>
  <si>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</si>
  <si>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</si>
  <si>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</si>
  <si>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</si>
  <si>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</si>
  <si>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</si>
  <si>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</si>
  <si>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</si>
  <si>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</si>
  <si>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</si>
  <si>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</si>
  <si>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</si>
  <si>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</si>
  <si>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</si>
  <si>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</si>
  <si>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</si>
  <si>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</si>
  <si>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</si>
  <si>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</si>
  <si>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</si>
  <si>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</si>
  <si>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</si>
  <si>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</si>
  <si>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</si>
  <si>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</si>
  <si>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</si>
  <si>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</si>
  <si>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</si>
  <si>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</si>
  <si>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</si>
  <si>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</si>
  <si>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</si>
  <si>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</si>
  <si>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</si>
  <si>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</si>
  <si>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</si>
  <si>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</si>
  <si>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</si>
  <si>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</si>
  <si>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</si>
  <si>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</si>
  <si>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</si>
  <si>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</si>
  <si>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</si>
  <si>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</si>
  <si>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</si>
  <si>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</si>
  <si>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</si>
  <si>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</si>
  <si>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</si>
  <si>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</si>
  <si>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</si>
  <si>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</si>
  <si>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</si>
  <si>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</si>
  <si>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</si>
  <si>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</si>
  <si>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</si>
  <si>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</si>
  <si>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</si>
  <si>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</si>
  <si>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</si>
  <si>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</si>
  <si>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</si>
  <si>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</si>
  <si>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</si>
  <si>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</si>
  <si>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</si>
  <si>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</si>
  <si>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</si>
  <si>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</si>
  <si>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</si>
  <si>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</si>
  <si>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</si>
  <si>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</si>
  <si>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</si>
  <si>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</si>
  <si>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</si>
  <si>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</si>
  <si>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</si>
  <si>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</si>
  <si>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</si>
  <si>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</si>
  <si>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</si>
  <si>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</si>
  <si>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</si>
  <si>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</si>
  <si>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</si>
  <si>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</si>
  <si>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</si>
  <si>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</si>
  <si>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</si>
  <si>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</si>
  <si>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</si>
  <si>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</si>
  <si>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</si>
  <si>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</si>
  <si>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</si>
  <si>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</si>
  <si>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</si>
  <si>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</si>
  <si>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</si>
  <si>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</si>
  <si>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</si>
  <si>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</si>
  <si>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</si>
  <si>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</si>
  <si>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</si>
  <si>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</si>
  <si>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</si>
  <si>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</si>
  <si>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</si>
  <si>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</si>
  <si>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</si>
  <si>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</si>
  <si>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</si>
  <si>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</si>
  <si>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</si>
  <si>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</si>
  <si>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</si>
  <si>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</si>
  <si>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</si>
  <si>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</si>
  <si>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</si>
  <si>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</si>
  <si>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</si>
  <si>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</si>
  <si>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</si>
  <si>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</si>
  <si>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</si>
  <si>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</si>
  <si>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</si>
  <si>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</si>
  <si>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</si>
  <si>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</si>
  <si>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</si>
  <si>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</si>
  <si>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</si>
  <si>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</si>
  <si>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</si>
  <si>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</si>
  <si>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</si>
  <si>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</si>
  <si>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</si>
  <si>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</si>
  <si>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</si>
  <si>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</si>
  <si>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</si>
  <si>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</si>
  <si>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</si>
  <si>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</si>
  <si>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</si>
  <si>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</si>
  <si>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</si>
  <si>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</si>
  <si>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</si>
  <si>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</si>
  <si>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</si>
  <si>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</si>
  <si>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</si>
  <si>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</si>
  <si>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</si>
  <si>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</si>
  <si>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</si>
  <si>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</si>
  <si>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</si>
  <si>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</si>
  <si>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</si>
  <si>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</si>
  <si>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</si>
  <si>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</si>
  <si>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</si>
  <si>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</si>
  <si>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</si>
  <si>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</si>
  <si>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</si>
  <si>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</si>
  <si>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</si>
  <si>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</si>
  <si>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</si>
  <si>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</si>
  <si>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</si>
  <si>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</si>
  <si>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</si>
  <si>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</si>
  <si>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</si>
  <si>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</si>
  <si>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</si>
  <si>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</si>
  <si>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</si>
  <si>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</si>
  <si>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</si>
  <si>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</si>
  <si>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</si>
  <si>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</si>
  <si>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</si>
  <si>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</si>
  <si>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</si>
  <si>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</si>
  <si>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</si>
  <si>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</si>
  <si>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</si>
  <si>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</si>
  <si>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</si>
  <si>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</si>
  <si>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</si>
  <si>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</si>
  <si>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</si>
  <si>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</si>
  <si>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</si>
  <si>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</si>
  <si>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</si>
  <si>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</si>
  <si>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</si>
  <si>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</si>
  <si>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</si>
  <si>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</si>
  <si>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</si>
  <si>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</si>
  <si>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</si>
  <si>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</si>
  <si>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</si>
  <si>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</si>
  <si>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</si>
  <si>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</si>
  <si>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</si>
  <si>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</si>
  <si>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</si>
  <si>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</si>
  <si>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</si>
  <si>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</si>
  <si>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</si>
  <si>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</si>
  <si>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</si>
  <si>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</si>
  <si>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</si>
  <si>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</si>
  <si>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</si>
  <si>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</si>
  <si>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</si>
  <si>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</si>
  <si>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</si>
  <si>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</si>
  <si>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</si>
  <si>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</si>
  <si>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</si>
  <si>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</si>
  <si>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</si>
  <si>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</si>
  <si>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</si>
  <si>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</si>
  <si>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</si>
  <si>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</si>
  <si>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</si>
  <si>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</si>
  <si>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</si>
  <si>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</si>
  <si>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</si>
  <si>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</si>
  <si>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</si>
  <si>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</si>
  <si>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</si>
  <si>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</si>
  <si>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</si>
  <si>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</si>
  <si>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</si>
  <si>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</si>
  <si>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</si>
  <si>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</si>
  <si>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</si>
  <si>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</si>
  <si>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</si>
  <si>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</si>
  <si>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</si>
  <si>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</si>
  <si>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</si>
  <si>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</si>
  <si>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</si>
  <si>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</si>
  <si>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</si>
  <si>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</si>
  <si>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</si>
  <si>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</si>
  <si>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</si>
  <si>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</si>
  <si>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</si>
  <si>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</si>
  <si>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</si>
  <si>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</si>
  <si>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</si>
  <si>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</si>
  <si>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</si>
  <si>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</si>
  <si>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</si>
  <si>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</si>
  <si>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</si>
  <si>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</si>
  <si>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</si>
  <si>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</si>
  <si>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</si>
  <si>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</si>
  <si>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</si>
  <si>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</si>
  <si>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</si>
  <si>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</si>
  <si>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</si>
  <si>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</si>
  <si>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</si>
  <si>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</si>
  <si>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</si>
  <si>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</si>
  <si>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</si>
  <si>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</si>
  <si>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</si>
  <si>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</si>
  <si>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</si>
  <si>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</si>
  <si>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</si>
  <si>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</si>
  <si>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</si>
  <si>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</si>
  <si>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</si>
  <si>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</si>
  <si>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</si>
  <si>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</si>
  <si>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</si>
  <si>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</si>
  <si>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</si>
  <si>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</si>
  <si>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</si>
  <si>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</si>
  <si>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</si>
  <si>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</si>
  <si>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</si>
  <si>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</si>
  <si>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</si>
  <si>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</si>
  <si>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</si>
  <si>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</si>
  <si>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</si>
  <si>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</si>
  <si>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</si>
  <si>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</si>
  <si>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</si>
  <si>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</si>
  <si>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</si>
  <si>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</si>
  <si>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</si>
  <si>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</si>
  <si>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</si>
  <si>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</si>
  <si>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</si>
  <si>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</si>
  <si>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</si>
  <si>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</si>
  <si>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</si>
  <si>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</si>
  <si>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</si>
  <si>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</si>
  <si>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</si>
  <si>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</si>
  <si>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</si>
  <si>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</si>
  <si>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</si>
  <si>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</si>
  <si>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</si>
  <si>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</si>
  <si>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</si>
  <si>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</si>
  <si>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</si>
  <si>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</si>
  <si>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</si>
  <si>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</si>
  <si>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</si>
  <si>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</si>
  <si>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</si>
  <si>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</si>
  <si>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</si>
  <si>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</si>
  <si>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</si>
  <si>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</si>
  <si>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</si>
  <si>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</si>
  <si>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</si>
  <si>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</si>
  <si>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</si>
  <si>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</si>
  <si>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</si>
  <si>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</si>
  <si>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</si>
  <si>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</si>
  <si>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</si>
  <si>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</si>
  <si>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</si>
  <si>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</si>
  <si>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</si>
  <si>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</si>
  <si>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</si>
  <si>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</si>
  <si>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</si>
  <si>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</si>
  <si>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</si>
  <si>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</si>
  <si>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</si>
  <si>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</si>
  <si>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</si>
  <si>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</si>
  <si>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</si>
  <si>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</si>
  <si>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</si>
  <si>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</si>
  <si>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</si>
  <si>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</si>
  <si>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</si>
  <si>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</si>
  <si>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</si>
  <si>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</si>
  <si>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</si>
  <si>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</si>
  <si>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</si>
  <si>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</si>
  <si>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</si>
  <si>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</si>
  <si>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</si>
  <si>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</si>
  <si>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</si>
  <si>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</si>
  <si>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</si>
  <si>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</si>
  <si>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</si>
  <si>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</si>
  <si>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</si>
  <si>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</si>
  <si>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</si>
  <si>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</si>
  <si>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</si>
  <si>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</si>
  <si>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</si>
  <si>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</si>
  <si>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</si>
  <si>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</si>
  <si>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</si>
  <si>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</si>
  <si>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</si>
  <si>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</si>
  <si>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</si>
  <si>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</si>
  <si>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</si>
  <si>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</si>
  <si>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</si>
  <si>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</si>
  <si>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</si>
  <si>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</si>
  <si>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</si>
  <si>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</si>
  <si>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</si>
  <si>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</si>
  <si>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</si>
  <si>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</si>
  <si>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</si>
  <si>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</si>
  <si>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</si>
  <si>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</si>
  <si>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</si>
  <si>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</si>
  <si>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</si>
  <si>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</si>
  <si>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</si>
  <si>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</si>
  <si>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</si>
  <si>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</si>
  <si>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</si>
  <si>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</si>
  <si>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</si>
  <si>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</si>
  <si>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</si>
  <si>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</si>
  <si>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</si>
  <si>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</si>
  <si>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</si>
  <si>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</si>
  <si>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</si>
  <si>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</si>
  <si>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</si>
  <si>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</si>
  <si>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</si>
  <si>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</si>
  <si>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</si>
  <si>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</si>
  <si>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</si>
  <si>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</si>
  <si>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</si>
  <si>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</si>
  <si>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</si>
  <si>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</si>
  <si>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</si>
  <si>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</si>
  <si>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</si>
  <si>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</si>
  <si>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</si>
  <si>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</si>
  <si>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</si>
  <si>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</si>
  <si>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</si>
  <si>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</si>
  <si>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</si>
  <si>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</si>
  <si>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</si>
  <si>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</si>
  <si>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</si>
  <si>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</si>
  <si>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</si>
  <si>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</si>
  <si>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</si>
  <si>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</si>
  <si>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</si>
  <si>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</si>
  <si>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</si>
  <si>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</si>
  <si>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</si>
  <si>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</si>
  <si>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</si>
  <si>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</si>
  <si>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</si>
  <si>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</si>
  <si>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</si>
  <si>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</si>
  <si>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</si>
  <si>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</si>
  <si>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</si>
  <si>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</si>
  <si>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</si>
  <si>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</si>
  <si>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</si>
  <si>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</si>
  <si>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</si>
  <si>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</si>
  <si>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</si>
  <si>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</si>
  <si>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</si>
  <si>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</si>
  <si>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</si>
  <si>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</si>
  <si>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</si>
  <si>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</si>
  <si>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</si>
  <si>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</si>
  <si>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</si>
  <si>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</si>
  <si>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</si>
  <si>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</si>
  <si>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</si>
  <si>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</si>
  <si>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</si>
  <si>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</si>
  <si>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</si>
  <si>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</si>
  <si>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</si>
  <si>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</si>
  <si>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</si>
  <si>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</si>
  <si>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</si>
  <si>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</si>
  <si>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</si>
  <si>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</si>
  <si>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</si>
  <si>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</si>
  <si>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</si>
  <si>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</si>
  <si>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</si>
  <si>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</si>
  <si>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</si>
  <si>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</si>
  <si>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</si>
  <si>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</si>
  <si>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</si>
  <si>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</si>
  <si>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</si>
  <si>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</si>
  <si>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</si>
  <si>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</si>
  <si>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</si>
  <si>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</si>
  <si>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</si>
  <si>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</si>
  <si>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</si>
  <si>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</si>
  <si>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</si>
  <si>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</si>
  <si>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</si>
  <si>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</si>
  <si>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</si>
  <si>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</si>
  <si>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</si>
  <si>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</si>
  <si>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</si>
  <si>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</si>
  <si>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</si>
  <si>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</si>
  <si>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</si>
  <si>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</si>
  <si>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</si>
  <si>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</si>
  <si>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</si>
  <si>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</si>
  <si>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</si>
  <si>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</si>
  <si>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</si>
  <si>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</si>
  <si>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</si>
  <si>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</si>
  <si>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</si>
  <si>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</si>
  <si>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</si>
  <si>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</si>
  <si>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</si>
  <si>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</si>
  <si>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</si>
  <si>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</si>
  <si>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</si>
  <si>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</si>
  <si>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</si>
  <si>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</si>
  <si>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</si>
  <si>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</si>
  <si>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</si>
  <si>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</si>
  <si>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</si>
  <si>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</si>
  <si>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</si>
  <si>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</si>
  <si>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</si>
  <si>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</si>
  <si>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</si>
  <si>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</si>
  <si>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</si>
  <si>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</si>
  <si>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</si>
  <si>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</si>
  <si>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</si>
  <si>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</si>
  <si>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</si>
  <si>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</si>
  <si>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</si>
  <si>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</si>
  <si>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</si>
  <si>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</si>
  <si>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</si>
  <si>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</si>
  <si>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</si>
  <si>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</si>
  <si>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</si>
  <si>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</si>
  <si>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</si>
  <si>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</si>
  <si>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</si>
  <si>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</si>
  <si>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</si>
  <si>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</si>
  <si>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</si>
  <si>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</si>
  <si>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</si>
  <si>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</si>
  <si>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</si>
  <si>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</si>
  <si>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</si>
  <si>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</si>
  <si>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</si>
  <si>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</si>
  <si>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</si>
  <si>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</si>
  <si>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</si>
  <si>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</si>
  <si>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</si>
  <si>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</si>
  <si>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</si>
  <si>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</si>
  <si>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</si>
  <si>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</si>
  <si>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</si>
  <si>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</si>
  <si>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</si>
  <si>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</si>
  <si>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</si>
  <si>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</si>
  <si>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</si>
  <si>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</si>
  <si>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</si>
  <si>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</si>
  <si>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</si>
  <si>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</si>
  <si>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</si>
  <si>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</si>
  <si>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</si>
  <si>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</si>
  <si>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</si>
  <si>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</si>
  <si>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</si>
  <si>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</si>
  <si>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</si>
  <si>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</si>
  <si>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</si>
  <si>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</si>
  <si>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</si>
  <si>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</si>
  <si>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</si>
  <si>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</si>
  <si>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</si>
  <si>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</si>
  <si>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</si>
  <si>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</si>
  <si>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</si>
  <si>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</si>
  <si>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</si>
  <si>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</si>
  <si>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</si>
  <si>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</si>
  <si>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</si>
  <si>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</si>
  <si>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</si>
  <si>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</si>
  <si>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</si>
  <si>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</si>
  <si>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</si>
  <si>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</si>
  <si>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</si>
  <si>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</si>
  <si>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</si>
  <si>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</si>
  <si>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</si>
  <si>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</si>
  <si>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</si>
  <si>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</si>
  <si>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</si>
  <si>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</si>
  <si>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</si>
  <si>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</si>
  <si>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</si>
  <si>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</si>
  <si>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</si>
  <si>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</si>
  <si>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</si>
  <si>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</si>
  <si>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</si>
  <si>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</si>
  <si>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</si>
  <si>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</si>
  <si>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</si>
  <si>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</si>
  <si>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</si>
  <si>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</si>
  <si>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</si>
  <si>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</si>
  <si>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</si>
  <si>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</si>
  <si>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</si>
  <si>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</si>
  <si>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</si>
  <si>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</si>
  <si>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</si>
  <si>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</si>
  <si>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</si>
  <si>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</si>
  <si>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</si>
  <si>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</si>
  <si>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</si>
  <si>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</si>
  <si>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</si>
  <si>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</si>
  <si>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</si>
  <si>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</si>
  <si>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</si>
  <si>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</si>
  <si>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</si>
  <si>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</si>
  <si>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</si>
  <si>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</si>
  <si>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</si>
  <si>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</si>
  <si>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</si>
  <si>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</si>
  <si>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</si>
  <si>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</si>
  <si>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</si>
  <si>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</si>
  <si>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</si>
  <si>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</si>
  <si>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</si>
  <si>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</si>
  <si>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</si>
  <si>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</si>
  <si>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</si>
  <si>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</si>
  <si>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</si>
  <si>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</si>
  <si>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</si>
  <si>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</si>
  <si>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</si>
  <si>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</si>
  <si>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</si>
  <si>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</si>
  <si>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</si>
  <si>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</si>
  <si>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</si>
  <si>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</si>
  <si>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</si>
  <si>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</si>
  <si>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</si>
  <si>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</si>
  <si>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</si>
  <si>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</si>
  <si>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</si>
  <si>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</si>
  <si>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</si>
  <si>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</si>
  <si>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</si>
  <si>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</si>
  <si>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</si>
  <si>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</si>
  <si>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</si>
  <si>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</si>
  <si>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</si>
  <si>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</si>
  <si>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</si>
  <si>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</si>
  <si>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</si>
  <si>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</si>
  <si>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</si>
  <si>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</si>
  <si>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</si>
  <si>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</si>
  <si>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</si>
  <si>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</si>
  <si>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</si>
  <si>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</si>
  <si>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</si>
  <si>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</si>
  <si>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</si>
  <si>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</si>
  <si>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</si>
  <si>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</si>
  <si>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</si>
  <si>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</si>
  <si>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</si>
  <si>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</si>
  <si>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</si>
  <si>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</si>
  <si>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</si>
  <si>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</si>
  <si>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</si>
  <si>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</si>
  <si>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</si>
  <si>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</si>
  <si>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</si>
  <si>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</si>
  <si>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</si>
  <si>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</si>
  <si>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</si>
  <si>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</si>
  <si>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</si>
  <si>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</si>
  <si>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</si>
  <si>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</si>
  <si>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</si>
  <si>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</si>
  <si>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</si>
  <si>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</si>
  <si>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</si>
  <si>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</si>
  <si>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</si>
  <si>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</si>
  <si>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</si>
  <si>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</si>
  <si>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</si>
  <si>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</si>
  <si>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</si>
  <si>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</si>
  <si>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</si>
  <si>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</si>
  <si>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</si>
  <si>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</si>
  <si>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</si>
  <si>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</si>
  <si>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</si>
  <si>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</si>
  <si>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</si>
  <si>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</si>
  <si>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</si>
  <si>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</si>
  <si>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</si>
  <si>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</si>
  <si>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</si>
  <si>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</si>
  <si>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</si>
  <si>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</si>
  <si>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</si>
  <si>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</si>
  <si>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</si>
  <si>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</si>
  <si>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</si>
  <si>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</si>
  <si>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</si>
  <si>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</si>
  <si>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</si>
  <si>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</si>
  <si>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</si>
  <si>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</si>
  <si>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</si>
  <si>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</si>
  <si>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</si>
  <si>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</si>
  <si>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</si>
  <si>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</si>
  <si>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</si>
  <si>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</si>
  <si>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</si>
  <si>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</si>
  <si>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</si>
  <si>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</si>
  <si>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</si>
  <si>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</si>
  <si>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</si>
  <si>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</si>
  <si>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</si>
  <si>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</si>
  <si>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</si>
  <si>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</si>
  <si>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</si>
  <si>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</si>
  <si>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</si>
  <si>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</si>
  <si>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</si>
  <si>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</si>
  <si>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</si>
  <si>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</si>
  <si>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</si>
  <si>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</si>
  <si>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</si>
  <si>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</si>
  <si>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</si>
  <si>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</si>
  <si>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</si>
  <si>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</si>
  <si>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</si>
  <si>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</si>
  <si>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</si>
  <si>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</si>
  <si>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</si>
  <si>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</si>
  <si>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</si>
  <si>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</si>
  <si>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</si>
  <si>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</si>
  <si>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</si>
  <si>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</si>
  <si>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</si>
  <si>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</si>
  <si>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</si>
  <si>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</si>
  <si>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</si>
  <si>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</si>
  <si>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</si>
  <si>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</si>
  <si>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</si>
  <si>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</si>
  <si>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</si>
  <si>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</si>
  <si>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</si>
  <si>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</si>
  <si>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</si>
  <si>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</si>
  <si>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</si>
  <si>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</si>
  <si>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</si>
  <si>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</si>
  <si>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</si>
  <si>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</si>
  <si>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</si>
  <si>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</si>
  <si>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</si>
  <si>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</si>
  <si>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</si>
  <si>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</si>
  <si>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</si>
  <si>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</si>
  <si>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</si>
  <si>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</si>
  <si>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</si>
  <si>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</si>
  <si>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</si>
  <si>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</si>
  <si>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</si>
  <si>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</si>
  <si>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</si>
  <si>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</si>
  <si>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</si>
  <si>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</si>
  <si>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</si>
  <si>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</si>
  <si>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</si>
  <si>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</si>
  <si>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</si>
  <si>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</si>
  <si>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</si>
  <si>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</si>
  <si>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</si>
  <si>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</si>
  <si>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</si>
  <si>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</si>
  <si>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</si>
  <si>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</si>
  <si>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</si>
  <si>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</si>
  <si>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</si>
  <si>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</si>
  <si>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</si>
  <si>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</si>
  <si>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</si>
  <si>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</si>
  <si>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</si>
  <si>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</si>
  <si>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</si>
  <si>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</si>
  <si>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</si>
  <si>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</si>
  <si>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</si>
  <si>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</si>
  <si>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</si>
  <si>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</si>
  <si>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</si>
  <si>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</si>
  <si>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</si>
  <si>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</si>
  <si>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</si>
  <si>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</si>
  <si>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</si>
  <si>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</si>
  <si>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</si>
  <si>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</si>
  <si>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</si>
  <si>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</si>
  <si>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</si>
  <si>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</si>
  <si>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</si>
  <si>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</si>
  <si>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</si>
  <si>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</si>
  <si>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</si>
  <si>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</si>
  <si>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</si>
  <si>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</si>
  <si>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</si>
  <si>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</si>
  <si>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</si>
  <si>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</si>
  <si>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</si>
  <si>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</si>
  <si>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</si>
  <si>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</si>
  <si>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</si>
  <si>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</si>
  <si>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</si>
  <si>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</si>
  <si>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</si>
  <si>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</si>
  <si>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</si>
  <si>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</si>
  <si>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</si>
  <si>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</si>
  <si>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</si>
  <si>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</si>
  <si>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</si>
  <si>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</si>
  <si>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</si>
  <si>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</si>
  <si>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</si>
  <si>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</si>
  <si>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</si>
  <si>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</si>
  <si>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</si>
  <si>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</si>
  <si>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</si>
  <si>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</si>
  <si>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</si>
  <si>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</si>
  <si>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</si>
  <si>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</si>
  <si>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</si>
  <si>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</si>
  <si>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</si>
  <si>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</si>
  <si>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</si>
  <si>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</si>
  <si>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</si>
  <si>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</si>
  <si>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</si>
  <si>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</si>
  <si>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</si>
  <si>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</si>
  <si>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</si>
  <si>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</si>
  <si>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</si>
  <si>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</si>
  <si>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</si>
  <si>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</si>
  <si>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</si>
  <si>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</si>
  <si>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</si>
  <si>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</si>
  <si>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</si>
  <si>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</si>
  <si>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</si>
  <si>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</si>
  <si>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</si>
  <si>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</si>
  <si>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</si>
  <si>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</si>
  <si>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</si>
  <si>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</si>
  <si>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</si>
  <si>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</si>
  <si>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</si>
  <si>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</si>
  <si>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</si>
  <si>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</si>
  <si>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</si>
  <si>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</si>
  <si>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</si>
  <si>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</si>
  <si>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</si>
  <si>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</si>
  <si>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</si>
  <si>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</si>
  <si>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</si>
  <si>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</si>
  <si>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</si>
  <si>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</si>
  <si>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</si>
  <si>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</si>
  <si>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</si>
  <si>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</si>
  <si>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</si>
  <si>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</si>
  <si>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</si>
  <si>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</si>
  <si>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</si>
  <si>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</si>
  <si>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</si>
  <si>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</si>
  <si>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</si>
  <si>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</si>
  <si>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</si>
  <si>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</si>
  <si>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</si>
  <si>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</si>
  <si>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</si>
  <si>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</si>
  <si>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</si>
  <si>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</si>
  <si>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</si>
  <si>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</si>
  <si>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</si>
  <si>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</si>
  <si>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</si>
  <si>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</si>
  <si>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</si>
  <si>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</si>
  <si>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</si>
  <si>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</si>
  <si>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</si>
  <si>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</si>
  <si>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</si>
  <si>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</si>
  <si>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</si>
  <si>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</si>
  <si>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</si>
  <si>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</si>
  <si>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</si>
  <si>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</si>
  <si>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</si>
  <si>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</si>
  <si>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</si>
  <si>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</si>
  <si>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</si>
  <si>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</si>
  <si>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</si>
  <si>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</si>
  <si>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</si>
  <si>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</si>
  <si>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</si>
  <si>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</si>
  <si>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</si>
  <si>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</si>
  <si>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</si>
  <si>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</si>
  <si>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</si>
  <si>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</si>
  <si>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</si>
  <si>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</si>
  <si>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</si>
  <si>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</si>
  <si>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</si>
  <si>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</si>
  <si>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</si>
  <si>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</si>
  <si>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</si>
  <si>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</si>
  <si>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</si>
  <si>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</si>
  <si>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</si>
  <si>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</si>
  <si>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</si>
  <si>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</si>
  <si>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</si>
  <si>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</si>
  <si>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</si>
  <si>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</si>
  <si>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</si>
  <si>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</si>
  <si>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</si>
  <si>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</si>
  <si>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</si>
  <si>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</si>
  <si>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</si>
  <si>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</si>
  <si>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</si>
  <si>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</si>
  <si>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</si>
  <si>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</si>
  <si>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</si>
  <si>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</si>
  <si>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</si>
  <si>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</si>
  <si>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</si>
  <si>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</si>
  <si>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</si>
  <si>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</si>
  <si>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</si>
  <si>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</si>
  <si>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</si>
  <si>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</si>
  <si>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</si>
  <si>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</si>
  <si>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</si>
  <si>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</si>
  <si>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</si>
  <si>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</si>
  <si>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</si>
  <si>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</si>
  <si>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</si>
  <si>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</si>
  <si>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</si>
  <si>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</si>
  <si>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</si>
  <si>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</si>
  <si>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</si>
  <si>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</si>
  <si>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</si>
  <si>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</si>
  <si>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</si>
  <si>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</si>
  <si>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</si>
  <si>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</si>
  <si>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</si>
  <si>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</si>
  <si>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</si>
  <si>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</si>
  <si>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</si>
  <si>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</si>
  <si>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</si>
  <si>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</si>
  <si>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</si>
  <si>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</si>
  <si>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</si>
  <si>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</si>
  <si>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</si>
  <si>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</si>
  <si>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</si>
  <si>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</si>
  <si>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</si>
  <si>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</si>
  <si>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</si>
  <si>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</si>
  <si>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</si>
  <si>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</si>
  <si>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</si>
  <si>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</si>
  <si>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</si>
  <si>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</si>
  <si>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</si>
  <si>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</si>
  <si>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</si>
  <si>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</si>
  <si>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</si>
  <si>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</si>
  <si>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</si>
  <si>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</si>
  <si>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</si>
  <si>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</si>
  <si>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</si>
  <si>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</si>
  <si>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</si>
  <si>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</si>
  <si>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</si>
  <si>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</si>
  <si>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</si>
  <si>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</si>
  <si>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</si>
  <si>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</si>
  <si>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</si>
  <si>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</si>
  <si>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</si>
  <si>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</si>
  <si>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</si>
  <si>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</si>
  <si>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</si>
  <si>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</si>
  <si>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</si>
  <si>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</si>
  <si>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</si>
  <si>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</si>
  <si>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</si>
  <si>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</si>
  <si>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</si>
  <si>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</si>
  <si>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</si>
  <si>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</si>
  <si>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</si>
  <si>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</si>
  <si>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</si>
  <si>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</si>
  <si>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</si>
  <si>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</si>
  <si>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</si>
  <si>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</si>
  <si>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</si>
  <si>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</si>
  <si>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</si>
  <si>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</si>
  <si>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</si>
  <si>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</si>
  <si>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</si>
  <si>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</si>
  <si>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</si>
  <si>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</si>
  <si>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</si>
  <si>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</si>
  <si>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</si>
  <si>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</si>
  <si>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</si>
  <si>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</si>
  <si>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</si>
  <si>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</si>
  <si>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</si>
  <si>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</si>
  <si>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</si>
  <si>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</si>
  <si>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</si>
  <si>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</si>
  <si>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</si>
  <si>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</si>
  <si>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</si>
  <si>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</si>
  <si>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</si>
  <si>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</si>
  <si>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</si>
  <si>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</si>
  <si>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</si>
  <si>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</si>
  <si>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</si>
  <si>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</si>
  <si>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</si>
  <si>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</si>
  <si>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</si>
  <si>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</si>
  <si>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</si>
  <si>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</si>
  <si>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</si>
  <si>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</si>
  <si>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</si>
  <si>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</si>
  <si>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</si>
  <si>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</si>
  <si>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</si>
  <si>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</si>
  <si>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</si>
  <si>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</si>
  <si>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</si>
  <si>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</si>
  <si>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</si>
  <si>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</si>
  <si>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</si>
  <si>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</si>
  <si>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</si>
  <si>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</si>
  <si>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</si>
  <si>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</si>
  <si>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</si>
  <si>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</si>
  <si>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</si>
  <si>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</si>
  <si>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</si>
  <si>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</si>
  <si>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</si>
  <si>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</si>
  <si>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</si>
  <si>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</si>
  <si>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</si>
  <si>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</si>
  <si>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</si>
  <si>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</si>
  <si>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</si>
  <si>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</si>
  <si>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</si>
  <si>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</si>
  <si>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</si>
  <si>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</si>
  <si>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</si>
  <si>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</si>
  <si>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</si>
  <si>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</si>
  <si>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</si>
  <si>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</si>
  <si>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</si>
  <si>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</si>
  <si>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</si>
  <si>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</si>
  <si>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</si>
  <si>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</si>
  <si>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</si>
  <si>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</si>
  <si>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</si>
  <si>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</si>
  <si>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</si>
  <si>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</si>
  <si>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</si>
  <si>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</si>
  <si>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</si>
  <si>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</si>
  <si>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</si>
  <si>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</si>
  <si>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</si>
  <si>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</si>
  <si>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</si>
  <si>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</si>
  <si>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</si>
  <si>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</si>
  <si>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</si>
  <si>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</si>
  <si>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</si>
  <si>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</si>
  <si>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</si>
  <si>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</si>
  <si>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</si>
  <si>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</si>
  <si>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</si>
  <si>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</si>
  <si>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</si>
  <si>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</si>
  <si>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</si>
  <si>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</si>
  <si>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</si>
  <si>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</si>
  <si>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</si>
  <si>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</si>
  <si>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</si>
  <si>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</si>
  <si>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</si>
  <si>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</si>
  <si>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</si>
  <si>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</si>
  <si>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</si>
  <si>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</si>
  <si>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</si>
  <si>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</si>
  <si>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</si>
  <si>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</si>
  <si>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</si>
  <si>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</si>
  <si>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</si>
  <si>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</si>
  <si>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</si>
  <si>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</si>
  <si>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</si>
  <si>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</si>
  <si>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</si>
  <si>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</si>
  <si>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</si>
  <si>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</si>
  <si>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</si>
  <si>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</si>
  <si>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</si>
  <si>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</si>
  <si>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</si>
  <si>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</si>
  <si>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</si>
  <si>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</si>
  <si>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</si>
  <si>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</si>
  <si>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</si>
  <si>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</si>
  <si>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</si>
  <si>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</si>
  <si>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</si>
  <si>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</si>
  <si>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</si>
  <si>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</si>
  <si>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</si>
  <si>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</si>
  <si>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</si>
  <si>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</si>
  <si>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</si>
  <si>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</si>
  <si>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</si>
  <si>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</si>
  <si>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</si>
  <si>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</si>
  <si>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</si>
  <si>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</si>
  <si>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</si>
  <si>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</si>
  <si>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</si>
  <si>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</si>
  <si>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</si>
  <si>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</si>
  <si>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</si>
  <si>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</si>
  <si>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</si>
  <si>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</si>
  <si>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</si>
  <si>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</si>
  <si>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</si>
  <si>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</si>
  <si>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</si>
  <si>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</si>
  <si>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</si>
  <si>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</si>
  <si>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</si>
  <si>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</si>
  <si>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</si>
  <si>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</si>
  <si>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</si>
  <si>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</si>
  <si>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</si>
  <si>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</si>
  <si>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</si>
  <si>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</si>
  <si>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</si>
  <si>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</si>
  <si>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</si>
  <si>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</si>
  <si>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</si>
  <si>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</si>
  <si>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</si>
  <si>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</si>
  <si>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</si>
  <si>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</si>
  <si>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</si>
  <si>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</si>
  <si>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</si>
  <si>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</si>
  <si>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</si>
  <si>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</si>
  <si>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</si>
  <si>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</si>
  <si>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</si>
  <si>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</si>
  <si>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</si>
  <si>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</si>
  <si>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</si>
  <si>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</si>
  <si>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</si>
  <si>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</si>
  <si>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</si>
  <si>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</si>
  <si>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</si>
  <si>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</si>
  <si>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</si>
  <si>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</si>
  <si>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</si>
  <si>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</si>
  <si>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</si>
  <si>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</si>
  <si>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</si>
  <si>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</si>
  <si>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</si>
  <si>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</si>
  <si>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</si>
  <si>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</si>
  <si>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</si>
  <si>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</si>
  <si>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</si>
  <si>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</si>
  <si>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</si>
  <si>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</si>
  <si>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</si>
  <si>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</si>
  <si>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</si>
  <si>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</si>
  <si>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</si>
  <si>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</si>
  <si>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</si>
  <si>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</si>
  <si>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</si>
  <si>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</si>
  <si>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</si>
  <si>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</si>
  <si>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</si>
  <si>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</si>
  <si>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</si>
  <si>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</si>
  <si>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</si>
  <si>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</si>
  <si>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</si>
  <si>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</si>
  <si>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</si>
  <si>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</si>
  <si>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</si>
  <si>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</si>
  <si>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</si>
  <si>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</si>
  <si>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</si>
  <si>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</si>
  <si>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</si>
  <si>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</si>
  <si>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</si>
  <si>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</si>
  <si>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</si>
  <si>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</si>
  <si>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</si>
  <si>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</si>
  <si>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</si>
  <si>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</si>
  <si>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</si>
  <si>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</si>
  <si>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</si>
  <si>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</si>
  <si>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</si>
  <si>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</si>
  <si>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</si>
  <si>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</si>
  <si>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</si>
  <si>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</si>
  <si>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</si>
  <si>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</si>
  <si>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</si>
  <si>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</si>
  <si>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</si>
  <si>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</si>
  <si>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</si>
  <si>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</si>
  <si>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</si>
  <si>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</si>
  <si>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</si>
  <si>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</si>
  <si>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</si>
  <si>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</si>
  <si>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</si>
  <si>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</si>
  <si>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</si>
  <si>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</si>
  <si>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</si>
  <si>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</si>
  <si>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</si>
  <si>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</si>
  <si>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</si>
  <si>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</si>
  <si>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</si>
  <si>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</si>
  <si>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</si>
  <si>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</si>
  <si>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</si>
  <si>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</si>
  <si>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</si>
  <si>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</si>
  <si>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</si>
  <si>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</si>
  <si>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</si>
  <si>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</si>
  <si>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</si>
  <si>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</si>
  <si>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</si>
  <si>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</si>
  <si>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</si>
  <si>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</si>
  <si>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</si>
  <si>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</si>
  <si>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</si>
  <si>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</si>
  <si>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</si>
  <si>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</si>
  <si>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</si>
  <si>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</si>
  <si>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</si>
  <si>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</si>
  <si>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</si>
  <si>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</si>
  <si>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</si>
  <si>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</si>
  <si>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</si>
  <si>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</si>
  <si>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</si>
  <si>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</si>
  <si>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</si>
  <si>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</si>
  <si>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</si>
  <si>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</si>
  <si>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</si>
  <si>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</si>
  <si>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</si>
  <si>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</si>
  <si>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</si>
  <si>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</si>
  <si>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</si>
  <si>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</si>
  <si>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</si>
  <si>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</si>
  <si>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</si>
  <si>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</si>
  <si>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</si>
  <si>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</si>
  <si>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</si>
  <si>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</si>
  <si>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</si>
  <si>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</si>
  <si>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</si>
  <si>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</si>
  <si>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</si>
  <si>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</si>
  <si>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</si>
  <si>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</si>
  <si>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</si>
  <si>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</si>
  <si>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</si>
  <si>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</si>
  <si>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</si>
  <si>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</si>
  <si>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</si>
  <si>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</si>
  <si>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</si>
  <si>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</si>
  <si>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</si>
  <si>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</si>
  <si>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</si>
  <si>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</si>
  <si>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</si>
  <si>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</si>
  <si>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</si>
  <si>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</si>
  <si>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</si>
  <si>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</si>
  <si>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</si>
  <si>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</si>
  <si>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</si>
  <si>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</si>
  <si>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</si>
  <si>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</si>
  <si>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</si>
  <si>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</si>
  <si>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</si>
  <si>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</si>
  <si>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</si>
  <si>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</si>
  <si>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</si>
  <si>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</si>
  <si>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</si>
  <si>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</si>
  <si>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</si>
  <si>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</si>
  <si>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</si>
  <si>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</si>
  <si>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</si>
  <si>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</si>
  <si>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</si>
  <si>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</si>
  <si>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</si>
  <si>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</si>
  <si>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</si>
  <si>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</si>
  <si>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</si>
  <si>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</si>
  <si>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</si>
  <si>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</si>
  <si>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</si>
  <si>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</si>
  <si>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</si>
  <si>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</si>
  <si>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</si>
  <si>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</si>
  <si>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</si>
  <si>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</si>
  <si>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</si>
  <si>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</si>
  <si>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</si>
  <si>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</si>
  <si>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</si>
  <si>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</si>
  <si>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</si>
  <si>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</si>
  <si>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</si>
  <si>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</si>
  <si>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</si>
  <si>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</si>
  <si>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</si>
  <si>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</si>
  <si>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</si>
  <si>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</si>
  <si>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</si>
  <si>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</si>
  <si>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</si>
  <si>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</si>
  <si>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</si>
  <si>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</si>
  <si>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</si>
  <si>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</si>
  <si>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</si>
  <si>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</si>
  <si>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</si>
  <si>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</si>
  <si>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</si>
  <si>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</si>
  <si>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</si>
  <si>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</si>
  <si>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</si>
  <si>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</si>
  <si>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</si>
  <si>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</si>
  <si>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</si>
  <si>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</si>
  <si>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</si>
  <si>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</si>
  <si>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</si>
  <si>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</si>
  <si>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</si>
  <si>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</si>
  <si>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</si>
  <si>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</si>
  <si>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</si>
  <si>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</si>
  <si>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</si>
  <si>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</si>
  <si>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</si>
  <si>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</si>
  <si>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</si>
  <si>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</si>
  <si>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</si>
  <si>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</si>
  <si>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</si>
  <si>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</si>
  <si>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</si>
  <si>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</si>
  <si>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</si>
  <si>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</si>
  <si>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</si>
  <si>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</si>
  <si>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</si>
  <si>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</si>
  <si>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</si>
  <si>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</si>
  <si>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</si>
  <si>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</si>
  <si>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</si>
  <si>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</si>
  <si>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</si>
  <si>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</si>
  <si>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</si>
  <si>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</si>
  <si>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</si>
  <si>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</si>
  <si>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</si>
  <si>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</si>
  <si>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</si>
  <si>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</si>
  <si>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</si>
  <si>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</si>
  <si>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</si>
  <si>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</si>
  <si>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</si>
  <si>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</si>
  <si>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</si>
  <si>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</si>
  <si>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</si>
  <si>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</si>
  <si>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</si>
  <si>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</si>
  <si>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</si>
  <si>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</si>
  <si>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</si>
  <si>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</si>
  <si>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</si>
  <si>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</si>
  <si>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</si>
  <si>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</si>
  <si>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</si>
  <si>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</si>
  <si>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</si>
  <si>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</si>
  <si>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</si>
  <si>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</si>
  <si>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</si>
  <si>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</si>
  <si>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</si>
  <si>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</si>
  <si>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</si>
  <si>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</si>
  <si>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</si>
  <si>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</si>
  <si>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</si>
  <si>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</si>
  <si>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</si>
  <si>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</si>
  <si>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</si>
  <si>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</si>
  <si>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</si>
  <si>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</si>
  <si>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</si>
  <si>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</si>
  <si>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</si>
  <si>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</si>
  <si>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</si>
  <si>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</si>
  <si>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</si>
  <si>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</si>
  <si>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</si>
  <si>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</si>
  <si>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</si>
  <si>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</si>
  <si>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</si>
  <si>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</si>
  <si>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</si>
  <si>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</si>
  <si>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</si>
  <si>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</si>
  <si>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</si>
  <si>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</si>
  <si>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</si>
  <si>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</si>
  <si>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</si>
  <si>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</si>
  <si>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</si>
  <si>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</si>
  <si>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</si>
  <si>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</si>
  <si>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</si>
  <si>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</si>
  <si>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</si>
  <si>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</si>
  <si>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</si>
  <si>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</si>
  <si>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</si>
  <si>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</si>
  <si>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</si>
  <si>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</si>
  <si>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</si>
  <si>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</si>
  <si>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</si>
  <si>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</si>
  <si>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</si>
  <si>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</si>
  <si>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</si>
  <si>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</si>
  <si>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</si>
  <si>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</si>
  <si>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</si>
  <si>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</si>
  <si>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</si>
  <si>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</si>
  <si>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</si>
  <si>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</si>
  <si>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</si>
  <si>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</si>
  <si>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</si>
  <si>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</si>
  <si>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</si>
  <si>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</si>
  <si>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</si>
  <si>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</si>
  <si>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</si>
  <si>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</si>
  <si>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</si>
  <si>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</si>
  <si>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</si>
  <si>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</si>
  <si>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</si>
  <si>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</si>
  <si>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</si>
  <si>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</si>
  <si>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</si>
  <si>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</si>
  <si>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</si>
  <si>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</si>
  <si>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</si>
  <si>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</si>
  <si>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</si>
  <si>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</si>
  <si>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</si>
  <si>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</si>
  <si>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</si>
  <si>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</si>
  <si>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</si>
  <si>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</si>
  <si>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</si>
  <si>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</si>
  <si>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</si>
  <si>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</si>
  <si>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</si>
  <si>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</si>
  <si>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</si>
  <si>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</si>
  <si>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</si>
  <si>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</si>
  <si>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</si>
  <si>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</si>
  <si>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</si>
  <si>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</si>
  <si>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</si>
  <si>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</si>
  <si>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</si>
  <si>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</si>
  <si>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</si>
  <si>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</si>
  <si>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</si>
  <si>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</si>
  <si>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</si>
  <si>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</si>
  <si>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</si>
  <si>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</si>
  <si>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</si>
  <si>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</si>
  <si>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</si>
  <si>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</si>
  <si>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</si>
  <si>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</si>
  <si>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</si>
  <si>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</si>
  <si>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</si>
  <si>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</si>
  <si>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</si>
  <si>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</si>
  <si>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</si>
  <si>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</si>
  <si>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</si>
  <si>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</si>
  <si>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</si>
  <si>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</si>
  <si>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</si>
  <si>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</si>
  <si>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</si>
  <si>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</si>
  <si>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</si>
  <si>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</si>
  <si>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</si>
  <si>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</si>
  <si>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</si>
  <si>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</si>
  <si>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</si>
  <si>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</si>
  <si>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</si>
  <si>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</si>
  <si>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</si>
  <si>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</si>
  <si>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</si>
  <si>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</si>
  <si>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</si>
  <si>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</si>
  <si>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</si>
  <si>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</si>
  <si>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</si>
  <si>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</si>
  <si>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</si>
  <si>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</si>
  <si>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</si>
  <si>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</si>
  <si>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</si>
  <si>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</si>
  <si>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</si>
  <si>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</si>
  <si>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</si>
  <si>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</si>
  <si>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</si>
  <si>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</si>
  <si>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</si>
  <si>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</si>
  <si>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</si>
  <si>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</si>
  <si>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</si>
  <si>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</si>
  <si>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</si>
  <si>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</si>
  <si>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</si>
  <si>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</si>
  <si>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</si>
  <si>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</si>
  <si>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</si>
  <si>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</si>
  <si>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</si>
  <si>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</si>
  <si>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</si>
  <si>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</si>
  <si>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</si>
  <si>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</si>
  <si>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</si>
  <si>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</si>
  <si>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</si>
  <si>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</si>
  <si>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</si>
  <si>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</si>
  <si>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</si>
  <si>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</si>
  <si>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</si>
  <si>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</si>
  <si>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</si>
  <si>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</si>
  <si>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</si>
  <si>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</si>
  <si>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</si>
  <si>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</si>
  <si>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</si>
  <si>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</si>
  <si>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</si>
  <si>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</si>
  <si>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</si>
  <si>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</si>
  <si>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</si>
  <si>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</si>
  <si>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</si>
  <si>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</si>
  <si>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</si>
  <si>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</si>
  <si>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</si>
  <si>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</si>
  <si>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</si>
  <si>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</si>
  <si>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</si>
  <si>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</si>
  <si>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</si>
  <si>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</si>
  <si>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</si>
  <si>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</si>
  <si>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</si>
  <si>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</si>
  <si>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</si>
  <si>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</si>
  <si>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</si>
  <si>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</si>
  <si>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</si>
  <si>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</si>
  <si>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</si>
  <si>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</si>
  <si>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</si>
  <si>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</si>
  <si>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</si>
  <si>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</si>
  <si>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</si>
  <si>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</si>
  <si>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</si>
  <si>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</si>
  <si>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</si>
  <si>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</si>
  <si>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</si>
  <si>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</si>
  <si>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</si>
  <si>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</si>
  <si>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</si>
  <si>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</si>
  <si>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</si>
  <si>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</si>
  <si>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</si>
  <si>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</si>
  <si>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</si>
  <si>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</si>
  <si>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</si>
  <si>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</si>
  <si>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</si>
  <si>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</si>
  <si>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</si>
  <si>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</si>
  <si>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</si>
  <si>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</si>
  <si>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</si>
  <si>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</si>
  <si>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</si>
  <si>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</si>
  <si>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</si>
  <si>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</si>
  <si>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</si>
  <si>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</si>
  <si>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</si>
  <si>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</si>
  <si>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</si>
  <si>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</si>
  <si>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</si>
  <si>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</si>
  <si>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</si>
  <si>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</si>
  <si>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</si>
  <si>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</si>
  <si>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</si>
  <si>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</si>
  <si>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</si>
  <si>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</si>
  <si>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</si>
  <si>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</si>
  <si>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</si>
  <si>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</si>
  <si>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</si>
  <si>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</si>
  <si>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</si>
  <si>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</si>
  <si>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</si>
  <si>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</si>
  <si>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</si>
  <si>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</si>
  <si>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</si>
  <si>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</si>
  <si>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</si>
  <si>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</si>
  <si>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</si>
  <si>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</si>
  <si>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</si>
  <si>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</si>
  <si>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</si>
  <si>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</si>
  <si>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</si>
  <si>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</si>
  <si>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</si>
  <si>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</si>
  <si>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</si>
  <si>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</si>
  <si>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</si>
  <si>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</si>
  <si>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</si>
  <si>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</si>
  <si>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</si>
  <si>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</si>
  <si>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</si>
  <si>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</si>
  <si>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</si>
  <si>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</si>
  <si>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</si>
  <si>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</si>
  <si>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</si>
  <si>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</si>
  <si>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</si>
  <si>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</si>
  <si>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</si>
  <si>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</si>
  <si>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</si>
  <si>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</si>
  <si>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</si>
  <si>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</si>
  <si>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</si>
  <si>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</si>
  <si>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</si>
  <si>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</si>
  <si>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</si>
  <si>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</si>
  <si>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</si>
  <si>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</si>
  <si>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</si>
  <si>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</si>
  <si>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</si>
  <si>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</si>
  <si>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</si>
  <si>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</si>
  <si>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</si>
  <si>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</si>
  <si>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</si>
  <si>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</si>
  <si>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</si>
  <si>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</si>
  <si>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</si>
  <si>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</si>
  <si>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</si>
  <si>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</si>
  <si>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</si>
  <si>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</si>
  <si>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</si>
  <si>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</si>
  <si>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</si>
  <si>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</si>
  <si>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</si>
  <si>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</si>
  <si>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</si>
  <si>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</si>
  <si>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</si>
  <si>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</si>
  <si>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</si>
  <si>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</si>
  <si>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</si>
  <si>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</si>
  <si>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</si>
  <si>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</si>
  <si>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</si>
  <si>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</si>
  <si>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</si>
  <si>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</si>
  <si>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</si>
  <si>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</si>
  <si>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</si>
  <si>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</si>
  <si>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</si>
  <si>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</si>
  <si>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</si>
  <si>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</si>
  <si>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</si>
  <si>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</si>
  <si>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</si>
  <si>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</si>
  <si>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</si>
  <si>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</si>
  <si>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</si>
  <si>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</si>
  <si>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</si>
  <si>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</si>
  <si>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</si>
  <si>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</si>
  <si>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</si>
  <si>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</si>
  <si>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</si>
  <si>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</si>
  <si>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</si>
  <si>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</si>
  <si>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</si>
  <si>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</si>
  <si>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</si>
  <si>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</si>
  <si>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</si>
  <si>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</si>
  <si>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</si>
  <si>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</si>
  <si>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</si>
  <si>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</si>
  <si>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</si>
  <si>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</si>
  <si>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</si>
  <si>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</si>
  <si>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</si>
  <si>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</si>
  <si>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</si>
  <si>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</si>
  <si>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</si>
  <si>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</si>
  <si>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</si>
  <si>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</si>
  <si>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</si>
  <si>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</si>
  <si>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</si>
  <si>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</si>
  <si>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</si>
  <si>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</si>
  <si>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</si>
  <si>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</si>
  <si>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</si>
  <si>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</si>
  <si>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</si>
  <si>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</si>
  <si>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</si>
  <si>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</si>
  <si>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</si>
  <si>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</si>
  <si>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</si>
  <si>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</si>
  <si>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</si>
  <si>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</si>
  <si>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</si>
  <si>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</si>
  <si>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</si>
  <si>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</si>
  <si>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</si>
  <si>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</si>
  <si>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</si>
  <si>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</si>
  <si>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</si>
  <si>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</si>
  <si>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</si>
  <si>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</si>
  <si>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</si>
  <si>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</si>
  <si>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</si>
  <si>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</si>
  <si>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</si>
  <si>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</si>
  <si>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</si>
  <si>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</si>
  <si>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</si>
  <si>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</si>
  <si>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</si>
  <si>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</si>
  <si>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</si>
  <si>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</si>
  <si>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</si>
  <si>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</si>
  <si>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</si>
  <si>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</si>
  <si>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</si>
  <si>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</si>
  <si>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</si>
  <si>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</si>
  <si>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</si>
  <si>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</si>
  <si>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</si>
  <si>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</si>
  <si>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</si>
  <si>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</si>
  <si>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</si>
  <si>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</si>
  <si>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</si>
  <si>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</si>
  <si>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</si>
  <si>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</si>
  <si>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</si>
  <si>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</si>
  <si>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</si>
  <si>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</si>
  <si>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</si>
  <si>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</si>
  <si>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</si>
  <si>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</si>
  <si>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</si>
  <si>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</si>
  <si>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</si>
  <si>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</si>
  <si>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</si>
  <si>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</si>
  <si>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</si>
  <si>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</si>
  <si>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</si>
  <si>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</si>
  <si>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</si>
  <si>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</si>
  <si>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</si>
  <si>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</si>
  <si>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</si>
  <si>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</si>
  <si>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</si>
  <si>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</si>
  <si>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</si>
  <si>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</si>
  <si>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</si>
  <si>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</si>
  <si>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</si>
  <si>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</si>
  <si>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</si>
  <si>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</si>
  <si>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</si>
  <si>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</si>
  <si>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</si>
  <si>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</si>
  <si>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</si>
  <si>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</si>
  <si>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</si>
  <si>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</si>
  <si>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</si>
  <si>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</si>
  <si>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</si>
  <si>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</si>
  <si>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</si>
  <si>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</si>
  <si>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</si>
  <si>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</si>
  <si>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</si>
  <si>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</si>
  <si>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</si>
  <si>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</si>
  <si>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</si>
  <si>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</si>
  <si>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</si>
  <si>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</si>
  <si>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</si>
  <si>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</si>
  <si>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</si>
  <si>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</si>
  <si>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</si>
  <si>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</si>
  <si>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</si>
  <si>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</si>
  <si>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</si>
  <si>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</si>
  <si>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</si>
  <si>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</si>
  <si>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</si>
  <si>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</si>
  <si>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</si>
  <si>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</si>
  <si>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</si>
  <si>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</si>
  <si>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</si>
  <si>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</si>
  <si>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</si>
  <si>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</si>
  <si>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</si>
  <si>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</si>
  <si>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</si>
  <si>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</si>
  <si>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</si>
  <si>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</si>
  <si>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</si>
  <si>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</si>
  <si>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</si>
  <si>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</si>
  <si>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</si>
  <si>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</si>
  <si>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</si>
  <si>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</si>
  <si>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</si>
  <si>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</si>
  <si>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</si>
  <si>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</si>
  <si>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</si>
  <si>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</si>
  <si>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</si>
  <si>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</si>
  <si>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</si>
  <si>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</si>
  <si>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</si>
  <si>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</si>
  <si>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</si>
  <si>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</si>
  <si>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</si>
  <si>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</si>
  <si>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</si>
  <si>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</si>
  <si>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</si>
  <si>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</si>
  <si>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</si>
  <si>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</si>
  <si>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</si>
  <si>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</si>
  <si>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</si>
  <si>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</si>
  <si>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</si>
  <si>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</si>
  <si>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</si>
  <si>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</si>
  <si>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</si>
  <si>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</si>
  <si>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</si>
  <si>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</si>
  <si>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</si>
  <si>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</si>
  <si>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</si>
  <si>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</si>
  <si>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</si>
  <si>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</si>
  <si>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</si>
  <si>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</si>
  <si>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</si>
  <si>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</si>
  <si>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</si>
  <si>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</si>
  <si>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</si>
  <si>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</si>
  <si>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</si>
  <si>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</si>
  <si>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</si>
  <si>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</si>
  <si>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</si>
  <si>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</si>
  <si>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</si>
  <si>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</si>
  <si>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</si>
  <si>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</si>
  <si>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</si>
  <si>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</si>
  <si>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</si>
  <si>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</si>
  <si>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</si>
  <si>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</si>
  <si>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</si>
  <si>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</si>
  <si>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</si>
  <si>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</si>
  <si>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</si>
  <si>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</si>
  <si>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</si>
  <si>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</si>
  <si>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</si>
  <si>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</si>
  <si>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</si>
  <si>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</si>
  <si>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</si>
  <si>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</si>
  <si>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</si>
  <si>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</si>
  <si>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</si>
  <si>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</si>
  <si>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</si>
  <si>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</si>
  <si>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</si>
  <si>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</si>
  <si>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</si>
  <si>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</si>
  <si>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</si>
  <si>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</si>
  <si>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</si>
  <si>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</si>
  <si>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</si>
  <si>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</si>
  <si>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</si>
  <si>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</si>
  <si>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</si>
  <si>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</si>
  <si>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</si>
  <si>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</si>
  <si>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</si>
  <si>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</si>
  <si>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</si>
  <si>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</si>
  <si>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</si>
  <si>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</si>
  <si>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</si>
  <si>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</si>
  <si>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</si>
  <si>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</si>
  <si>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</si>
  <si>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</si>
  <si>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</si>
  <si>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</si>
  <si>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</si>
  <si>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</si>
  <si>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</si>
  <si>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</si>
  <si>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</si>
  <si>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</si>
  <si>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</si>
  <si>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</si>
  <si>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</si>
  <si>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</si>
  <si>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</si>
  <si>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</si>
  <si>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</si>
  <si>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</si>
  <si>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</si>
  <si>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</si>
  <si>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</si>
  <si>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</si>
  <si>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</si>
  <si>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</si>
  <si>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</si>
  <si>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</si>
  <si>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</si>
  <si>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</si>
  <si>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</si>
  <si>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</si>
  <si>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</si>
  <si>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</si>
  <si>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</si>
  <si>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</si>
  <si>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</si>
  <si>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</si>
  <si>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</si>
  <si>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</si>
  <si>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</si>
  <si>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</si>
  <si>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</si>
  <si>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</si>
  <si>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</si>
  <si>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</si>
  <si>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</si>
  <si>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</si>
  <si>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</si>
  <si>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</si>
  <si>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</si>
  <si>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</si>
  <si>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</si>
  <si>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</si>
  <si>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</si>
  <si>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</si>
  <si>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</si>
  <si>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</si>
  <si>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</si>
  <si>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</si>
  <si>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</si>
  <si>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</si>
  <si>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</si>
  <si>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</si>
  <si>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</si>
  <si>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</si>
  <si>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</si>
  <si>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</si>
  <si>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</si>
  <si>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</si>
  <si>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</si>
  <si>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</si>
  <si>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</si>
  <si>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</si>
  <si>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</si>
  <si>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</si>
  <si>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</si>
  <si>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</si>
  <si>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</si>
  <si>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</si>
  <si>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</si>
  <si>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</si>
  <si>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</si>
  <si>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</si>
  <si>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</si>
  <si>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</si>
  <si>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</si>
  <si>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</si>
  <si>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</si>
  <si>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</si>
  <si>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</si>
  <si>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</si>
  <si>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</si>
  <si>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</si>
  <si>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</si>
  <si>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</si>
  <si>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</si>
  <si>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</si>
  <si>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</si>
  <si>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</si>
  <si>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</si>
  <si>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</si>
  <si>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</si>
  <si>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</si>
  <si>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</si>
  <si>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</si>
  <si>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</si>
  <si>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</si>
  <si>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</si>
  <si>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</si>
  <si>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</si>
  <si>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</si>
  <si>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</si>
  <si>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</si>
  <si>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</si>
  <si>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</si>
  <si>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</si>
  <si>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</si>
  <si>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</si>
  <si>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</si>
  <si>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</si>
  <si>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</si>
  <si>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</si>
  <si>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</si>
  <si>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</si>
  <si>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</si>
  <si>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</si>
  <si>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</si>
  <si>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</si>
  <si>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</si>
  <si>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</si>
  <si>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</si>
  <si>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</si>
  <si>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</si>
  <si>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</si>
  <si>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</si>
  <si>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</si>
  <si>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</si>
  <si>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</si>
  <si>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</si>
  <si>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</si>
  <si>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</si>
  <si>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</si>
  <si>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</si>
  <si>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</si>
  <si>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</si>
  <si>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</si>
  <si>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</si>
  <si>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</si>
  <si>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</si>
  <si>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</si>
  <si>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</si>
  <si>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</si>
  <si>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</si>
  <si>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</si>
  <si>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</si>
  <si>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</si>
  <si>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</si>
  <si>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</si>
  <si>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</si>
  <si>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</si>
  <si>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</si>
  <si>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</si>
  <si>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</si>
  <si>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</si>
  <si>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</si>
  <si>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</si>
  <si>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</si>
  <si>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</si>
  <si>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</si>
  <si>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</si>
  <si>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</si>
  <si>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</si>
  <si>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</si>
  <si>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</si>
  <si>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</si>
  <si>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</si>
  <si>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</si>
  <si>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</si>
  <si>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</si>
  <si>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</si>
  <si>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</si>
  <si>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</si>
  <si>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</si>
  <si>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</si>
  <si>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</si>
  <si>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</si>
  <si>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</si>
  <si>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</si>
  <si>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</si>
  <si>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</si>
  <si>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</si>
  <si>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</si>
  <si>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</si>
  <si>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</si>
  <si>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</si>
  <si>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</si>
  <si>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</si>
  <si>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</si>
  <si>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</si>
  <si>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</si>
  <si>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</si>
  <si>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</si>
  <si>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</si>
  <si>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</si>
  <si>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</si>
  <si>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</si>
  <si>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</si>
  <si>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</si>
  <si>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</si>
  <si>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</si>
  <si>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</si>
  <si>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</si>
  <si>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</si>
  <si>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</si>
  <si>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</si>
  <si>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</si>
  <si>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</si>
  <si>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</si>
  <si>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</si>
  <si>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</si>
  <si>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</si>
  <si>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</si>
  <si>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</si>
  <si>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</si>
  <si>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</si>
  <si>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</si>
  <si>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</si>
  <si>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</si>
  <si>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</si>
  <si>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</si>
  <si>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</si>
  <si>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</si>
  <si>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</si>
  <si>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</si>
  <si>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</si>
  <si>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</si>
  <si>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</si>
  <si>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</si>
  <si>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</si>
  <si>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</si>
  <si>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</si>
  <si>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</si>
  <si>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</si>
  <si>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</si>
  <si>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</si>
  <si>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</si>
  <si>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</si>
  <si>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</si>
  <si>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</si>
  <si>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</si>
  <si>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</si>
  <si>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</si>
  <si>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</si>
  <si>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</si>
  <si>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</si>
  <si>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</si>
  <si>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</si>
  <si>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</si>
  <si>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</si>
  <si>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</si>
  <si>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</si>
  <si>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</si>
  <si>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</si>
  <si>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</si>
  <si>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</si>
  <si>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</si>
  <si>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</si>
  <si>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</si>
  <si>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</si>
  <si>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</si>
  <si>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</si>
  <si>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</si>
  <si>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</si>
  <si>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</si>
  <si>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</si>
  <si>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</si>
  <si>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</si>
  <si>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</si>
  <si>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</si>
  <si>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</si>
  <si>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</si>
  <si>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</si>
  <si>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</si>
  <si>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</si>
  <si>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</si>
  <si>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</si>
  <si>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</si>
  <si>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</si>
  <si>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</si>
  <si>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</si>
  <si>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</si>
  <si>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</si>
  <si>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</si>
  <si>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</si>
  <si>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</si>
  <si>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</si>
  <si>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</si>
  <si>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</si>
  <si>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</si>
  <si>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</si>
  <si>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</si>
  <si>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</si>
  <si>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</si>
  <si>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</si>
  <si>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</si>
  <si>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</si>
  <si>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</si>
  <si>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</si>
  <si>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</si>
  <si>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</si>
  <si>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</si>
  <si>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</si>
  <si>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</si>
  <si>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</si>
  <si>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</si>
  <si>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</si>
  <si>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</si>
  <si>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</si>
  <si>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</si>
  <si>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</si>
  <si>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</si>
  <si>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</si>
  <si>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</si>
  <si>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</si>
  <si>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</si>
  <si>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</si>
  <si>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</si>
  <si>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</si>
  <si>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</si>
  <si>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</si>
  <si>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</si>
  <si>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</si>
  <si>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</si>
  <si>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</si>
  <si>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</si>
  <si>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</si>
  <si>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</si>
  <si>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</si>
  <si>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</si>
  <si>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</si>
  <si>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</si>
  <si>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</si>
  <si>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</si>
  <si>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</si>
  <si>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</si>
  <si>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</si>
  <si>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</si>
  <si>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</si>
  <si>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</si>
  <si>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</si>
  <si>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</si>
  <si>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</si>
  <si>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</si>
  <si>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</si>
  <si>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</si>
  <si>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</si>
  <si>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</si>
  <si>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</si>
  <si>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</si>
  <si>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</si>
  <si>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</si>
  <si>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</si>
  <si>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</si>
  <si>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</si>
  <si>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</si>
  <si>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</si>
  <si>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</si>
  <si>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</si>
  <si>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</si>
  <si>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</si>
  <si>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</si>
  <si>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</si>
  <si>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</si>
  <si>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</si>
  <si>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</si>
  <si>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</si>
  <si>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</si>
  <si>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</si>
  <si>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</si>
  <si>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</si>
  <si>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</si>
  <si>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</si>
  <si>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</si>
  <si>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</si>
  <si>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</si>
  <si>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</si>
  <si>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</si>
  <si>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</si>
  <si>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</si>
  <si>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</si>
  <si>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</si>
  <si>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</si>
  <si>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</si>
  <si>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</si>
  <si>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</si>
  <si>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</si>
  <si>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</si>
  <si>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</si>
  <si>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</si>
  <si>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</si>
  <si>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</si>
  <si>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</si>
  <si>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</si>
  <si>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</si>
  <si>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</si>
  <si>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</si>
  <si>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</si>
  <si>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</si>
  <si>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</si>
  <si>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</si>
  <si>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</si>
  <si>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</si>
  <si>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</si>
  <si>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</si>
  <si>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</si>
  <si>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</si>
  <si>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</si>
  <si>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</si>
  <si>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</si>
  <si>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</si>
  <si>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</si>
  <si>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</si>
  <si>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</si>
  <si>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</si>
  <si>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</si>
  <si>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</si>
  <si>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</si>
  <si>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</si>
  <si>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</si>
  <si>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</si>
  <si>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</si>
  <si>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</si>
  <si>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</si>
  <si>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</si>
  <si>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</si>
  <si>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</si>
  <si>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</si>
  <si>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</si>
  <si>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</si>
  <si>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</si>
  <si>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</si>
  <si>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</si>
  <si>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</si>
  <si>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</si>
  <si>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</si>
  <si>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</si>
  <si>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</si>
  <si>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</si>
  <si>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</si>
  <si>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</si>
  <si>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</si>
  <si>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</si>
  <si>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</si>
  <si>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</si>
  <si>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</si>
  <si>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</si>
  <si>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</si>
  <si>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</si>
  <si>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</si>
  <si>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</si>
  <si>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</si>
  <si>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</si>
  <si>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</si>
  <si>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</si>
  <si>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</si>
  <si>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</si>
  <si>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</si>
  <si>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</si>
  <si>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</si>
  <si>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</si>
  <si>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</si>
  <si>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</si>
  <si>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</si>
  <si>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</si>
  <si>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</si>
  <si>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</si>
  <si>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</si>
  <si>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</si>
  <si>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</si>
  <si>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</si>
  <si>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</si>
  <si>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</si>
  <si>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</si>
  <si>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</si>
  <si>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</si>
  <si>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</si>
  <si>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</si>
  <si>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</si>
  <si>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</si>
  <si>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</si>
  <si>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</si>
  <si>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</si>
  <si>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</si>
  <si>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</si>
  <si>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</si>
  <si>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</si>
  <si>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</si>
  <si>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</si>
  <si>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</si>
  <si>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</si>
  <si>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</si>
  <si>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</si>
  <si>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</si>
  <si>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</si>
  <si>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</si>
  <si>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</si>
  <si>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</si>
  <si>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</si>
  <si>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</si>
  <si>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</si>
  <si>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</si>
  <si>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</si>
  <si>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</si>
  <si>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</si>
  <si>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</si>
  <si>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</si>
  <si>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</si>
  <si>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</si>
  <si>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</si>
  <si>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</si>
  <si>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</si>
  <si>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</si>
  <si>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</si>
  <si>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</si>
  <si>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</si>
  <si>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</si>
  <si>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</si>
  <si>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</si>
  <si>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</si>
  <si>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</si>
  <si>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</si>
  <si>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</si>
  <si>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</si>
  <si>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</si>
  <si>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</si>
  <si>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</si>
  <si>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</si>
  <si>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</si>
  <si>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</si>
  <si>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</si>
  <si>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</si>
  <si>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</si>
  <si>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</si>
  <si>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</si>
  <si>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</si>
  <si>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</si>
  <si>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</si>
  <si>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</si>
  <si>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</si>
  <si>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</si>
  <si>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</si>
  <si>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</si>
  <si>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</si>
  <si>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</si>
  <si>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</si>
  <si>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</si>
  <si>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</si>
  <si>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</si>
  <si>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</si>
  <si>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</si>
  <si>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</si>
  <si>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</si>
  <si>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</si>
  <si>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</si>
  <si>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</si>
  <si>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</si>
  <si>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</si>
  <si>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</si>
  <si>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</si>
  <si>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</si>
  <si>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</si>
  <si>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</si>
  <si>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</si>
  <si>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</si>
  <si>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</si>
  <si>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</si>
  <si>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</si>
  <si>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</si>
  <si>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</si>
  <si>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</si>
  <si>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</si>
  <si>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</si>
  <si>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</si>
  <si>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</si>
  <si>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</si>
  <si>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</si>
  <si>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</si>
  <si>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</si>
  <si>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</si>
  <si>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</si>
  <si>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</si>
  <si>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</si>
  <si>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</si>
  <si>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</si>
  <si>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</si>
  <si>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</si>
  <si>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</si>
  <si>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</si>
  <si>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</si>
  <si>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</si>
  <si>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</si>
  <si>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</si>
  <si>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</si>
  <si>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</si>
  <si>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</si>
  <si>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</si>
  <si>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</si>
  <si>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</si>
  <si>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</si>
  <si>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</si>
  <si>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</si>
  <si>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</si>
  <si>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</si>
  <si>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</si>
  <si>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</si>
  <si>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</si>
  <si>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</si>
  <si>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</si>
  <si>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</si>
  <si>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</si>
  <si>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</si>
  <si>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</si>
  <si>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</si>
  <si>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</si>
  <si>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</si>
  <si>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</si>
  <si>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</si>
  <si>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</si>
  <si>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</si>
  <si>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</si>
  <si>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</si>
  <si>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</si>
  <si>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</si>
  <si>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</si>
  <si>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</si>
  <si>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</si>
  <si>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</si>
  <si>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</si>
  <si>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</si>
  <si>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</si>
  <si>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</si>
  <si>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</si>
  <si>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</si>
  <si>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</si>
  <si>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</si>
  <si>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</si>
  <si>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</si>
  <si>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</si>
  <si>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</si>
  <si>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</si>
  <si>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</si>
  <si>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</si>
  <si>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</si>
  <si>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</si>
  <si>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</si>
  <si>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</si>
  <si>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</si>
  <si>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</si>
  <si>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</si>
  <si>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</si>
  <si>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</si>
  <si>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</si>
  <si>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</si>
  <si>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</si>
  <si>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</si>
  <si>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</si>
  <si>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</si>
  <si>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</si>
  <si>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</si>
  <si>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</si>
  <si>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</si>
  <si>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</si>
  <si>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</si>
  <si>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</si>
  <si>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</si>
  <si>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</si>
  <si>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</si>
  <si>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</si>
  <si>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</si>
  <si>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</si>
  <si>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</si>
  <si>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</si>
  <si>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</si>
  <si>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</si>
  <si>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</si>
  <si>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</si>
  <si>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</si>
  <si>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</si>
  <si>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</si>
  <si>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</si>
  <si>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</si>
  <si>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</si>
  <si>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</si>
  <si>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</si>
  <si>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</si>
  <si>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</si>
  <si>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</si>
  <si>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</si>
  <si>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</si>
  <si>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</si>
  <si>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</si>
  <si>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</si>
  <si>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</si>
  <si>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</si>
  <si>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</si>
  <si>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</si>
  <si>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</si>
  <si>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</si>
  <si>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</si>
  <si>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</si>
  <si>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</si>
  <si>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</si>
  <si>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</si>
  <si>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</si>
  <si>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</si>
  <si>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</si>
  <si>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</si>
  <si>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</si>
  <si>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</si>
  <si>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</si>
  <si>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</si>
  <si>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</si>
  <si>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</si>
  <si>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</si>
  <si>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</si>
  <si>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</si>
  <si>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</si>
  <si>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</si>
  <si>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</si>
  <si>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</si>
  <si>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</si>
  <si>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</si>
  <si>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</si>
  <si>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</si>
  <si>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</si>
  <si>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</si>
  <si>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</si>
  <si>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</si>
  <si>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</si>
  <si>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</si>
  <si>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</si>
  <si>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</si>
  <si>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</si>
  <si>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</si>
  <si>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</si>
  <si>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</si>
  <si>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</si>
  <si>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</si>
  <si>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</si>
  <si>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</si>
  <si>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</si>
  <si>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</si>
  <si>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</si>
  <si>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</si>
  <si>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</si>
  <si>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</si>
  <si>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</si>
  <si>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</si>
  <si>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</si>
  <si>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</si>
  <si>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</si>
  <si>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</si>
  <si>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</si>
  <si>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</si>
  <si>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</si>
  <si>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</si>
  <si>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</si>
  <si>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</si>
  <si>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</si>
  <si>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</si>
  <si>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</si>
  <si>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</si>
  <si>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</si>
  <si>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</si>
  <si>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</si>
  <si>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</si>
  <si>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</si>
  <si>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</si>
  <si>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</si>
  <si>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</si>
  <si>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</si>
  <si>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</si>
  <si>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</si>
  <si>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</si>
  <si>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</si>
  <si>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</si>
  <si>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</si>
  <si>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</si>
  <si>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</si>
  <si>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</si>
  <si>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</si>
  <si>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</si>
  <si>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</si>
  <si>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</si>
  <si>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</si>
  <si>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</si>
  <si>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</si>
  <si>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</si>
  <si>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</si>
  <si>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</si>
  <si>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</si>
  <si>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</si>
  <si>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</si>
  <si>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</si>
  <si>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</si>
  <si>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</si>
  <si>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</si>
  <si>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</si>
  <si>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</si>
  <si>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</si>
  <si>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</si>
  <si>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</si>
  <si>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</si>
  <si>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</si>
  <si>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</si>
  <si>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</si>
  <si>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</si>
  <si>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</si>
  <si>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</si>
  <si>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</si>
  <si>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</si>
  <si>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</si>
  <si>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</si>
  <si>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</si>
  <si>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</si>
  <si>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</si>
  <si>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</si>
  <si>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</si>
  <si>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</si>
  <si>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</si>
  <si>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</si>
  <si>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</si>
  <si>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</si>
  <si>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</si>
  <si>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</si>
  <si>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</si>
  <si>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</si>
  <si>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</si>
  <si>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</si>
  <si>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</si>
  <si>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</si>
  <si>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</si>
  <si>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</si>
  <si>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</si>
  <si>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</si>
  <si>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</si>
  <si>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</si>
  <si>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</si>
  <si>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</si>
  <si>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</si>
  <si>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</si>
  <si>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</si>
  <si>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</si>
  <si>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</si>
  <si>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</si>
  <si>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</si>
  <si>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</si>
  <si>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</si>
  <si>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</si>
  <si>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</si>
  <si>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</si>
  <si>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</si>
  <si>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</si>
  <si>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</si>
  <si>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</si>
  <si>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</si>
  <si>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</si>
  <si>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</si>
  <si>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</si>
  <si>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</si>
  <si>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</si>
  <si>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</si>
  <si>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</si>
  <si>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</si>
  <si>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</si>
  <si>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</si>
  <si>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</si>
  <si>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</si>
  <si>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</si>
  <si>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</si>
  <si>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</si>
  <si>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</si>
  <si>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</si>
  <si>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</si>
  <si>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</si>
  <si>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</si>
  <si>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</si>
  <si>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</si>
  <si>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</si>
  <si>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</si>
  <si>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</si>
  <si>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</si>
  <si>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</si>
  <si>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</si>
  <si>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</si>
  <si>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</si>
  <si>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</si>
  <si>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</si>
  <si>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</si>
  <si>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</si>
  <si>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</si>
  <si>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</si>
  <si>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</si>
  <si>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</si>
  <si>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</si>
  <si>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</si>
  <si>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</si>
  <si>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</si>
  <si>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</si>
  <si>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</si>
  <si>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</si>
  <si>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</si>
  <si>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</si>
  <si>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</si>
  <si>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</si>
  <si>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</si>
  <si>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</si>
  <si>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</si>
  <si>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</si>
  <si>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</si>
  <si>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</si>
  <si>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</si>
  <si>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</si>
  <si>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</si>
  <si>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</si>
  <si>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</si>
  <si>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</si>
  <si>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</si>
  <si>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</si>
  <si>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</si>
  <si>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</si>
  <si>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</si>
  <si>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</si>
  <si>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</si>
  <si>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</si>
  <si>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</si>
  <si>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</si>
  <si>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</si>
  <si>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</si>
  <si>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</si>
  <si>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</si>
  <si>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</si>
  <si>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</si>
  <si>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</si>
  <si>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</si>
  <si>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</si>
  <si>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</si>
  <si>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</si>
  <si>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</si>
  <si>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</si>
  <si>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</si>
  <si>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</si>
  <si>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</si>
  <si>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</si>
  <si>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</si>
  <si>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</si>
  <si>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</si>
  <si>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</si>
  <si>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</si>
  <si>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</si>
  <si>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</si>
  <si>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</si>
  <si>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</si>
  <si>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</si>
  <si>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</si>
  <si>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</si>
  <si>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</si>
  <si>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</si>
  <si>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</si>
  <si>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</si>
  <si>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</si>
  <si>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</si>
  <si>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</si>
  <si>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</si>
  <si>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</si>
  <si>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</si>
  <si>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</si>
  <si>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</si>
  <si>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</si>
  <si>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</si>
  <si>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</si>
  <si>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</si>
  <si>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</si>
  <si>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</si>
  <si>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</si>
  <si>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</si>
  <si>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</si>
  <si>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</si>
  <si>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</si>
  <si>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</si>
  <si>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</si>
  <si>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</si>
  <si>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</si>
  <si>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</si>
  <si>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</si>
  <si>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</si>
  <si>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</si>
  <si>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</si>
  <si>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</si>
  <si>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</si>
  <si>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</si>
  <si>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</si>
  <si>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</si>
  <si>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</si>
  <si>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</si>
  <si>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</si>
  <si>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</si>
  <si>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</si>
  <si>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</si>
  <si>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</si>
  <si>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</si>
  <si>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</si>
  <si>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</si>
  <si>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</si>
  <si>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</si>
  <si>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</si>
  <si>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</si>
  <si>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</si>
  <si>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</si>
  <si>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</si>
  <si>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</si>
  <si>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</si>
  <si>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</si>
  <si>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</si>
  <si>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</si>
  <si>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</si>
  <si>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</si>
  <si>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</si>
  <si>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</si>
  <si>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</si>
  <si>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</si>
  <si>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</si>
  <si>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</si>
  <si>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</si>
  <si>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</si>
  <si>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</si>
  <si>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</si>
  <si>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</si>
  <si>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</si>
  <si>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</si>
  <si>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</si>
  <si>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</si>
  <si>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</si>
  <si>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</si>
  <si>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</si>
  <si>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</si>
  <si>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</si>
  <si>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</si>
  <si>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</si>
  <si>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</si>
  <si>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</si>
  <si>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</si>
  <si>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</si>
  <si>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</si>
  <si>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</si>
  <si>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</si>
  <si>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</si>
  <si>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</si>
  <si>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</si>
  <si>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</si>
  <si>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</si>
  <si>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</si>
  <si>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</si>
  <si>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</si>
  <si>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</si>
  <si>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</si>
  <si>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</si>
  <si>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</si>
  <si>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</si>
  <si>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</si>
  <si>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</si>
  <si>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</si>
  <si>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</si>
  <si>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</si>
  <si>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</si>
  <si>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</si>
  <si>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</si>
  <si>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</si>
  <si>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</si>
  <si>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</si>
  <si>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</si>
  <si>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</si>
  <si>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</si>
  <si>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</si>
  <si>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</si>
  <si>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</si>
  <si>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</si>
  <si>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</si>
  <si>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</si>
  <si>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</si>
  <si>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</si>
  <si>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</si>
  <si>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</si>
  <si>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</si>
  <si>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</si>
  <si>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</si>
  <si>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</si>
  <si>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</si>
  <si>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</si>
  <si>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</si>
  <si>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</si>
  <si>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</si>
  <si>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</si>
  <si>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</si>
  <si>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</si>
  <si>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</si>
  <si>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</si>
  <si>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</si>
  <si>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</si>
  <si>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</si>
  <si>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</si>
  <si>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</si>
  <si>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</si>
  <si>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</si>
  <si>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</si>
  <si>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</si>
  <si>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</si>
  <si>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</si>
  <si>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</si>
  <si>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</si>
  <si>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</si>
  <si>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</si>
  <si>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</si>
  <si>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</si>
  <si>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</si>
  <si>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</si>
  <si>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</si>
  <si>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</si>
  <si>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</si>
  <si>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</si>
  <si>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</si>
  <si>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</si>
  <si>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</si>
  <si>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</si>
  <si>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</si>
  <si>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</si>
  <si>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</si>
  <si>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</si>
  <si>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</si>
  <si>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</si>
  <si>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</si>
  <si>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</si>
  <si>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</si>
  <si>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</si>
  <si>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</si>
  <si>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</si>
  <si>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</si>
  <si>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</si>
  <si>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</si>
  <si>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</si>
  <si>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</si>
  <si>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</si>
  <si>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</si>
  <si>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</si>
  <si>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</si>
  <si>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</si>
  <si>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</si>
  <si>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</si>
  <si>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</si>
  <si>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</si>
  <si>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</si>
  <si>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</si>
  <si>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</si>
  <si>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</si>
  <si>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</si>
  <si>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</si>
  <si>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</si>
  <si>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</si>
  <si>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</si>
  <si>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</si>
  <si>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</si>
  <si>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</si>
  <si>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</si>
  <si>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</si>
  <si>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</si>
  <si>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</si>
  <si>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</si>
  <si>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</si>
  <si>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</si>
  <si>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</si>
  <si>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</si>
  <si>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</si>
  <si>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</si>
  <si>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</si>
  <si>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</si>
  <si>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</si>
  <si>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</si>
  <si>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</si>
  <si>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</si>
  <si>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</si>
  <si>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</si>
  <si>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</si>
  <si>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</si>
  <si>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</si>
  <si>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</si>
  <si>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</si>
  <si>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</si>
  <si>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</si>
  <si>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</si>
  <si>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</si>
  <si>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</si>
  <si>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</si>
  <si>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</si>
  <si>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</si>
  <si>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</si>
  <si>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</si>
  <si>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</si>
  <si>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</si>
  <si>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</si>
  <si>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</si>
  <si>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</si>
  <si>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</si>
  <si>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</si>
  <si>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</si>
  <si>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</si>
  <si>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</si>
  <si>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</si>
  <si>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</si>
  <si>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</si>
  <si>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</si>
  <si>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</si>
  <si>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</si>
  <si>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</si>
  <si>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</si>
  <si>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</si>
  <si>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</si>
  <si>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</si>
  <si>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</si>
  <si>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</si>
  <si>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</si>
  <si>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</si>
  <si>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</si>
  <si>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</si>
  <si>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</si>
  <si>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</si>
  <si>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</si>
  <si>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</si>
  <si>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</si>
  <si>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</si>
  <si>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</si>
  <si>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</si>
  <si>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</si>
  <si>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</si>
  <si>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</si>
  <si>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</si>
  <si>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</si>
  <si>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</si>
  <si>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</si>
  <si>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</si>
  <si>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</si>
  <si>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</si>
  <si>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</si>
  <si>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</si>
  <si>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</si>
  <si>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</si>
  <si>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</si>
  <si>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</si>
  <si>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</si>
  <si>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</si>
  <si>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</si>
  <si>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</si>
  <si>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</si>
  <si>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</si>
  <si>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</si>
  <si>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</si>
  <si>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</si>
  <si>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</si>
  <si>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</si>
  <si>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</si>
  <si>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</si>
  <si>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</si>
  <si>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</si>
  <si>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</si>
  <si>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</si>
  <si>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</si>
  <si>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</si>
  <si>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</si>
  <si>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</si>
  <si>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</si>
  <si>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</si>
  <si>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</si>
  <si>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</si>
  <si>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</si>
  <si>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</si>
  <si>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</si>
  <si>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</si>
  <si>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</si>
  <si>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</si>
  <si>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</si>
  <si>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</si>
  <si>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</si>
  <si>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</si>
  <si>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</si>
  <si>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</si>
  <si>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</si>
  <si>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</si>
  <si>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</si>
  <si>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</si>
  <si>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</si>
  <si>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</si>
  <si>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</si>
  <si>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</si>
  <si>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</si>
  <si>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</si>
  <si>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</si>
  <si>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</si>
  <si>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</si>
  <si>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</si>
  <si>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</si>
  <si>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</si>
  <si>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</si>
  <si>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</si>
  <si>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</si>
  <si>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</si>
  <si>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</si>
  <si>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</si>
  <si>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</si>
  <si>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</si>
  <si>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</si>
  <si>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</si>
  <si>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</si>
  <si>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</si>
  <si>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</si>
  <si>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</si>
  <si>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</si>
  <si>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</si>
  <si>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</si>
  <si>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</si>
  <si>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</si>
  <si>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</si>
  <si>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</si>
  <si>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</si>
  <si>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</si>
  <si>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</si>
  <si>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</si>
  <si>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</si>
  <si>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</si>
  <si>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</si>
  <si>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</si>
  <si>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</si>
  <si>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</si>
  <si>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</si>
  <si>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</si>
  <si>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</si>
  <si>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</si>
  <si>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</si>
  <si>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</si>
  <si>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</si>
  <si>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</si>
  <si>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</si>
  <si>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</si>
  <si>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</si>
  <si>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</si>
  <si>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</si>
  <si>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</si>
  <si>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</si>
  <si>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</si>
  <si>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</si>
  <si>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</si>
  <si>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</si>
  <si>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</si>
  <si>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</si>
  <si>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</si>
  <si>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</si>
  <si>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</si>
  <si>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</si>
  <si>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</si>
  <si>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</si>
  <si>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</si>
  <si>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</si>
  <si>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</si>
  <si>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</si>
  <si>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</si>
  <si>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</si>
  <si>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</si>
  <si>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</si>
  <si>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</si>
  <si>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</si>
  <si>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</si>
  <si>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</si>
  <si>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</si>
  <si>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</si>
  <si>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</si>
  <si>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</si>
  <si>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</si>
  <si>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</si>
  <si>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</si>
  <si>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</si>
  <si>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</si>
  <si>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</si>
  <si>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</si>
  <si>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</si>
  <si>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</si>
  <si>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</si>
  <si>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</si>
  <si>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</si>
  <si>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</si>
  <si>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</si>
  <si>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</si>
  <si>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</si>
  <si>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</si>
  <si>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</si>
  <si>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</si>
  <si>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</si>
  <si>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</si>
  <si>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</si>
  <si>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</si>
  <si>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</si>
  <si>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</si>
  <si>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</si>
  <si>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</si>
  <si>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</si>
  <si>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</si>
  <si>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</si>
  <si>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</si>
  <si>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</si>
  <si>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</si>
  <si>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</si>
  <si>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</si>
  <si>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</si>
  <si>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</si>
  <si>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</si>
  <si>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</si>
  <si>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</si>
  <si>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</si>
  <si>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</si>
  <si>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</si>
  <si>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</si>
  <si>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</si>
  <si>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</si>
  <si>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</si>
  <si>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</si>
  <si>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</si>
  <si>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</si>
  <si>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</si>
  <si>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</si>
  <si>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</si>
  <si>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</si>
  <si>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</si>
  <si>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</si>
  <si>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</si>
  <si>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</si>
  <si>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</si>
  <si>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</si>
  <si>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</si>
  <si>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</si>
  <si>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</si>
  <si>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</si>
  <si>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</si>
  <si>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</si>
  <si>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</si>
  <si>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</si>
  <si>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</si>
  <si>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</si>
  <si>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</si>
  <si>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</si>
  <si>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</si>
  <si>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</si>
  <si>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</si>
  <si>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</si>
  <si>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</si>
  <si>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</si>
  <si>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</si>
  <si>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</si>
  <si>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</si>
  <si>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</si>
  <si>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</si>
  <si>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</si>
  <si>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</si>
  <si>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</si>
  <si>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</si>
  <si>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</si>
  <si>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</si>
  <si>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</si>
  <si>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</si>
  <si>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</si>
  <si>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</si>
  <si>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</si>
  <si>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</si>
  <si>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</si>
  <si>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</si>
  <si>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</si>
  <si>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</si>
  <si>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</si>
  <si>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</si>
  <si>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</si>
  <si>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</si>
  <si>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</si>
  <si>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</si>
  <si>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</si>
  <si>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</si>
  <si>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</si>
  <si>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</si>
  <si>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</si>
  <si>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</si>
  <si>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</si>
  <si>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</si>
  <si>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</si>
  <si>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</si>
  <si>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</si>
  <si>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</si>
  <si>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</si>
  <si>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</si>
  <si>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</si>
  <si>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</si>
  <si>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</si>
  <si>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</si>
  <si>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</si>
  <si>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</si>
  <si>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</si>
  <si>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</si>
  <si>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</si>
  <si>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</si>
  <si>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</si>
  <si>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</si>
  <si>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</si>
  <si>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</si>
  <si>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</si>
  <si>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</si>
  <si>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</si>
  <si>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</si>
  <si>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</si>
  <si>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</si>
  <si>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</si>
  <si>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</si>
  <si>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</si>
  <si>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</si>
  <si>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</si>
  <si>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</si>
  <si>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</si>
  <si>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</si>
  <si>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</si>
  <si>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</si>
  <si>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</si>
  <si>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</si>
  <si>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</si>
  <si>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</si>
  <si>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</si>
  <si>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</si>
  <si>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</si>
  <si>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</si>
  <si>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</si>
  <si>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</si>
  <si>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</si>
  <si>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</si>
  <si>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</si>
  <si>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</si>
  <si>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</si>
  <si>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</si>
  <si>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</si>
  <si>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</si>
  <si>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</si>
  <si>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</si>
  <si>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</si>
  <si>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</si>
  <si>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</si>
  <si>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</si>
  <si>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</si>
  <si>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</si>
  <si>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</si>
  <si>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</si>
  <si>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</si>
  <si>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</si>
  <si>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</si>
  <si>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</si>
  <si>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</si>
  <si>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</si>
  <si>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</si>
  <si>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</si>
  <si>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</si>
  <si>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</si>
  <si>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</si>
  <si>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</si>
  <si>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</si>
  <si>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</si>
  <si>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</si>
  <si>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</si>
  <si>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</si>
  <si>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</si>
  <si>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</si>
  <si>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</si>
  <si>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</si>
  <si>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</si>
  <si>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</si>
  <si>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</si>
  <si>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</si>
  <si>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</si>
  <si>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</si>
  <si>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</si>
  <si>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</si>
  <si>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</si>
  <si>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</si>
  <si>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</si>
  <si>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</si>
  <si>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</si>
  <si>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</si>
  <si>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</si>
  <si>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</si>
  <si>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</si>
  <si>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</si>
  <si>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</si>
  <si>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</si>
  <si>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</si>
  <si>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</si>
  <si>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</si>
  <si>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</si>
  <si>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</si>
  <si>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</si>
  <si>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</si>
  <si>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</si>
  <si>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</si>
  <si>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</si>
  <si>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</si>
  <si>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</si>
  <si>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</si>
  <si>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</si>
  <si>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</si>
  <si>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</si>
  <si>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</si>
  <si>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</si>
  <si>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</si>
  <si>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</si>
  <si>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</si>
  <si>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</si>
  <si>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</si>
  <si>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</si>
  <si>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</si>
  <si>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</si>
  <si>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</si>
  <si>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</si>
  <si>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</si>
  <si>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</si>
  <si>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</si>
  <si>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</si>
  <si>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</si>
  <si>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</si>
  <si>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</si>
  <si>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</si>
  <si>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</si>
  <si>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</si>
  <si>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</si>
  <si>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</si>
  <si>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</si>
  <si>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</si>
  <si>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</si>
  <si>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</si>
  <si>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</si>
  <si>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</si>
  <si>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</si>
  <si>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</si>
  <si>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</si>
  <si>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</si>
  <si>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</si>
  <si>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</si>
  <si>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</si>
  <si>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</si>
  <si>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</si>
  <si>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</si>
  <si>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</si>
  <si>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</si>
  <si>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</si>
  <si>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</si>
  <si>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</si>
  <si>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</si>
  <si>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</si>
  <si>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</si>
  <si>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</si>
  <si>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</si>
  <si>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</si>
  <si>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</si>
  <si>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</si>
  <si>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</si>
  <si>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</si>
  <si>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</si>
  <si>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</si>
  <si>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</si>
  <si>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</si>
  <si>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</si>
  <si>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</si>
  <si>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</si>
  <si>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</si>
  <si>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</si>
  <si>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</si>
  <si>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</si>
  <si>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</si>
  <si>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</si>
  <si>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</si>
  <si>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</si>
  <si>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</si>
  <si>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</si>
  <si>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</si>
  <si>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</si>
  <si>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</si>
  <si>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</si>
  <si>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</si>
  <si>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</si>
  <si>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</si>
  <si>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</si>
  <si>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</si>
  <si>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</si>
  <si>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</si>
  <si>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</si>
  <si>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</si>
  <si>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</si>
  <si>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</si>
  <si>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</si>
  <si>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</si>
  <si>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</si>
  <si>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</si>
  <si>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</si>
  <si>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</si>
  <si>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</si>
  <si>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</si>
  <si>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</si>
  <si>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</si>
  <si>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</si>
  <si>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</si>
  <si>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</si>
  <si>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</si>
  <si>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</si>
  <si>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</si>
  <si>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</si>
  <si>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</si>
  <si>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</si>
  <si>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</si>
  <si>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</si>
  <si>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</si>
  <si>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</si>
  <si>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</si>
  <si>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</si>
  <si>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</si>
  <si>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</si>
  <si>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</si>
  <si>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</si>
  <si>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</si>
  <si>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</si>
  <si>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</si>
  <si>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</si>
  <si>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</si>
  <si>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</si>
  <si>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</si>
  <si>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</si>
  <si>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</si>
  <si>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</si>
  <si>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</si>
  <si>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</si>
  <si>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</si>
  <si>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</si>
  <si>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</si>
  <si>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</si>
  <si>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</si>
  <si>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</si>
  <si>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</si>
  <si>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</si>
  <si>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</si>
  <si>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</si>
  <si>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</si>
  <si>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</si>
  <si>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</si>
  <si>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</si>
  <si>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</si>
  <si>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</si>
  <si>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</si>
  <si>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</si>
  <si>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</si>
  <si>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</si>
  <si>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</si>
  <si>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</si>
  <si>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</si>
  <si>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</si>
  <si>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</si>
  <si>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</si>
  <si>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</si>
  <si>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</si>
  <si>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</si>
  <si>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</si>
  <si>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</si>
  <si>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</si>
  <si>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</si>
  <si>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</si>
  <si>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</si>
  <si>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</si>
  <si>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</si>
  <si>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</si>
  <si>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</si>
  <si>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</si>
  <si>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</si>
  <si>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</si>
  <si>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</si>
  <si>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</si>
  <si>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</si>
  <si>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</si>
  <si>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</si>
  <si>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</si>
  <si>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</si>
  <si>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</si>
  <si>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</si>
  <si>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</si>
  <si>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</si>
  <si>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</si>
  <si>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</si>
  <si>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</si>
  <si>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</si>
  <si>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</si>
  <si>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</si>
  <si>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</si>
  <si>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</si>
  <si>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</si>
  <si>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</si>
  <si>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</si>
  <si>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</si>
  <si>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</si>
  <si>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</si>
  <si>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</si>
  <si>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</si>
  <si>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</si>
  <si>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</si>
  <si>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</si>
  <si>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</si>
  <si>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</si>
  <si>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</si>
  <si>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</si>
  <si>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</si>
  <si>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</si>
  <si>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</si>
  <si>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</si>
  <si>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</si>
  <si>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</si>
  <si>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</si>
  <si>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</si>
  <si>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</si>
  <si>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</si>
  <si>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</si>
  <si>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</si>
  <si>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</si>
  <si>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</si>
  <si>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</si>
  <si>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</si>
  <si>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</si>
  <si>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</si>
  <si>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</si>
  <si>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</si>
  <si>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</si>
  <si>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</si>
  <si>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</si>
  <si>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</si>
  <si>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</si>
  <si>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</si>
  <si>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</si>
  <si>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</si>
  <si>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</si>
  <si>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</si>
  <si>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</si>
  <si>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</si>
  <si>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</si>
  <si>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</si>
  <si>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</si>
  <si>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</si>
  <si>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</si>
  <si>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</si>
  <si>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</si>
  <si>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</si>
  <si>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</si>
  <si>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</si>
  <si>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</si>
  <si>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</si>
  <si>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</si>
  <si>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</si>
  <si>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</si>
  <si>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</si>
  <si>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</si>
  <si>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</si>
  <si>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</si>
  <si>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</si>
  <si>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</si>
  <si>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</si>
  <si>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</si>
  <si>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</si>
  <si>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</si>
  <si>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</si>
  <si>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</si>
  <si>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</si>
  <si>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</si>
  <si>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</si>
  <si>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</si>
  <si>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</si>
  <si>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</si>
  <si>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</si>
  <si>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</si>
  <si>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</si>
  <si>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</si>
  <si>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</si>
  <si>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</si>
  <si>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</si>
  <si>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</si>
  <si>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</si>
  <si>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</si>
  <si>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</si>
  <si>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</si>
  <si>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</si>
  <si>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</si>
  <si>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</si>
  <si>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</si>
  <si>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</si>
  <si>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</si>
  <si>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</si>
  <si>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</si>
  <si>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</si>
  <si>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</si>
  <si>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</si>
  <si>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</si>
  <si>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</si>
  <si>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</si>
  <si>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</si>
  <si>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</si>
  <si>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</si>
  <si>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</si>
  <si>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</si>
  <si>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</si>
  <si>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</si>
  <si>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</si>
  <si>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</si>
  <si>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</si>
  <si>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</si>
  <si>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</si>
  <si>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</si>
  <si>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</si>
  <si>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</si>
  <si>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</si>
  <si>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</si>
  <si>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</si>
  <si>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</si>
  <si>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</si>
  <si>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</si>
  <si>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</si>
  <si>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</si>
  <si>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</si>
  <si>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</si>
  <si>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</si>
  <si>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</si>
  <si>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</si>
  <si>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</si>
  <si>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</si>
  <si>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</si>
  <si>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</si>
  <si>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</si>
  <si>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</si>
  <si>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</si>
  <si>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</si>
  <si>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</si>
  <si>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</si>
  <si>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</si>
  <si>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</si>
  <si>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</si>
  <si>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</si>
  <si>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</si>
  <si>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</si>
  <si>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</si>
  <si>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</si>
  <si>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</si>
  <si>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</si>
  <si>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</si>
  <si>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</si>
  <si>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</si>
  <si>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</si>
  <si>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</si>
  <si>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</si>
  <si>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</si>
  <si>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</si>
  <si>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</si>
  <si>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</si>
  <si>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</si>
  <si>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</si>
  <si>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</si>
  <si>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</si>
  <si>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</si>
  <si>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</si>
  <si>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</si>
  <si>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</si>
  <si>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</si>
  <si>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</si>
  <si>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</si>
  <si>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</si>
  <si>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</si>
  <si>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</si>
  <si>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</si>
  <si>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</si>
  <si>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</si>
  <si>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</si>
  <si>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</si>
  <si>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</si>
  <si>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</si>
  <si>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</si>
  <si>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</si>
  <si>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</si>
  <si>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</si>
  <si>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</si>
  <si>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</si>
  <si>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</si>
  <si>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</si>
  <si>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</si>
  <si>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</si>
  <si>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</si>
  <si>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</si>
  <si>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</si>
  <si>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</si>
  <si>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</si>
  <si>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</si>
  <si>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</si>
  <si>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</si>
  <si>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</si>
  <si>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</si>
  <si>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</si>
  <si>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</si>
  <si>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</si>
  <si>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</si>
  <si>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</si>
  <si>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</si>
  <si>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</si>
  <si>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</si>
  <si>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</si>
  <si>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</si>
  <si>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</si>
  <si>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</si>
  <si>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</si>
  <si>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</si>
  <si>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</si>
  <si>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</si>
  <si>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</si>
  <si>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</si>
  <si>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</si>
  <si>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</si>
  <si>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</si>
  <si>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</si>
  <si>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</si>
  <si>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</si>
  <si>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</si>
  <si>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</si>
  <si>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</si>
  <si>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</si>
  <si>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</si>
  <si>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</si>
  <si>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</si>
  <si>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</si>
  <si>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</si>
  <si>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</si>
  <si>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</si>
  <si>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</si>
  <si>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</si>
  <si>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</si>
  <si>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</si>
  <si>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</si>
  <si>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</si>
  <si>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</si>
  <si>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</si>
  <si>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</si>
  <si>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</si>
  <si>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</si>
  <si>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</si>
  <si>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</si>
  <si>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</si>
  <si>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</si>
  <si>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</si>
  <si>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</si>
  <si>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</si>
  <si>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</si>
  <si>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</si>
  <si>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</si>
  <si>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</si>
  <si>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</si>
  <si>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</si>
  <si>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</si>
  <si>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</si>
  <si>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</si>
  <si>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</si>
  <si>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</si>
  <si>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</si>
  <si>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</si>
  <si>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</si>
  <si>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</si>
  <si>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</si>
  <si>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</si>
  <si>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</si>
  <si>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</si>
  <si>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</si>
  <si>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</si>
  <si>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</si>
  <si>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</si>
  <si>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</si>
  <si>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</si>
  <si>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</si>
  <si>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</si>
  <si>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</si>
  <si>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</si>
  <si>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</si>
  <si>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</si>
  <si>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</si>
  <si>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</si>
  <si>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</si>
  <si>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</si>
  <si>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</si>
  <si>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</si>
  <si>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</si>
  <si>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</si>
  <si>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</si>
  <si>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</si>
  <si>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</si>
  <si>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</si>
  <si>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</si>
  <si>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</si>
  <si>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</si>
  <si>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</si>
  <si>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</si>
  <si>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</si>
  <si>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</si>
  <si>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</si>
  <si>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</si>
  <si>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</si>
  <si>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</si>
  <si>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</si>
  <si>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</si>
  <si>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</si>
  <si>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</si>
  <si>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</si>
  <si>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</si>
  <si>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</si>
  <si>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</si>
  <si>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</si>
  <si>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</si>
  <si>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</si>
  <si>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</si>
  <si>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</si>
  <si>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</si>
  <si>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</si>
  <si>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</si>
  <si>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</si>
  <si>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</si>
  <si>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</si>
  <si>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</si>
  <si>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</si>
  <si>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</si>
  <si>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</si>
  <si>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</si>
  <si>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</si>
  <si>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</si>
  <si>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</si>
  <si>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</si>
  <si>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</si>
  <si>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</si>
  <si>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</si>
  <si>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</si>
  <si>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</si>
  <si>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</si>
  <si>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</si>
  <si>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</si>
  <si>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</si>
  <si>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</si>
  <si>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</si>
  <si>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</si>
  <si>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</si>
  <si>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</si>
  <si>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</si>
  <si>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</si>
  <si>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</si>
  <si>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</si>
  <si>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</si>
  <si>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</si>
  <si>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</si>
  <si>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</si>
  <si>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</si>
  <si>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</si>
  <si>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</si>
  <si>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</si>
  <si>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</si>
  <si>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</si>
  <si>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</si>
  <si>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</si>
  <si>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</si>
  <si>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</si>
  <si>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</si>
  <si>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</si>
  <si>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</si>
  <si>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</si>
  <si>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</si>
  <si>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</si>
  <si>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</si>
  <si>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</si>
  <si>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</si>
  <si>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</si>
  <si>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</si>
  <si>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</si>
  <si>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</si>
  <si>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</si>
  <si>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</si>
  <si>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</si>
  <si>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</si>
  <si>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</si>
  <si>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</si>
  <si>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</si>
  <si>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</si>
  <si>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</si>
  <si>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</si>
  <si>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</si>
  <si>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</si>
  <si>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</si>
  <si>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</si>
  <si>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</si>
  <si>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</si>
  <si>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</si>
  <si>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</si>
  <si>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</si>
  <si>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</si>
  <si>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</si>
  <si>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</si>
  <si>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</si>
  <si>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</si>
  <si>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</si>
  <si>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</si>
  <si>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</si>
  <si>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</si>
  <si>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</si>
  <si>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</si>
  <si>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</si>
  <si>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</si>
  <si>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</si>
  <si>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</si>
  <si>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</si>
  <si>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</si>
  <si>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</si>
  <si>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</si>
  <si>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</si>
  <si>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</si>
  <si>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</si>
  <si>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</si>
  <si>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</si>
  <si>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</si>
  <si>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</si>
  <si>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</si>
  <si>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</si>
  <si>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</si>
  <si>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</si>
  <si>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</si>
  <si>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</si>
  <si>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</si>
  <si>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</si>
  <si>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</si>
  <si>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</si>
  <si>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</si>
  <si>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</si>
  <si>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</si>
  <si>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</si>
  <si>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</si>
  <si>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</si>
  <si>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</si>
  <si>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</si>
  <si>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</si>
  <si>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</si>
  <si>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</si>
  <si>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</si>
  <si>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</si>
  <si>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</si>
  <si>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</si>
  <si>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</si>
  <si>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</si>
  <si>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</si>
  <si>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</si>
  <si>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</si>
  <si>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</si>
  <si>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</si>
  <si>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</si>
  <si>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</si>
  <si>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</si>
  <si>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</si>
  <si>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</si>
  <si>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</si>
  <si>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</si>
  <si>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</si>
  <si>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</si>
  <si>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</si>
  <si>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</si>
  <si>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</si>
  <si>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</si>
  <si>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</si>
  <si>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</si>
  <si>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</si>
  <si>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</si>
  <si>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</si>
  <si>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</si>
  <si>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</si>
  <si>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</si>
  <si>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</si>
  <si>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</si>
  <si>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</si>
  <si>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</si>
  <si>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</si>
  <si>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</si>
  <si>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</si>
  <si>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</si>
  <si>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</si>
  <si>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</si>
  <si>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</si>
  <si>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</si>
  <si>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</si>
  <si>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</si>
  <si>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</si>
  <si>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</si>
  <si>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</si>
  <si>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</si>
  <si>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</si>
  <si>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</si>
  <si>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</si>
  <si>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</si>
  <si>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</si>
  <si>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</si>
  <si>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</si>
  <si>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</si>
  <si>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</si>
  <si>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</si>
  <si>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</si>
  <si>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</si>
  <si>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</si>
  <si>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</si>
  <si>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</si>
  <si>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</si>
  <si>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</si>
  <si>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</si>
  <si>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</si>
  <si>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</si>
  <si>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</si>
  <si>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</si>
  <si>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</si>
  <si>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</si>
  <si>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</si>
  <si>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</si>
  <si>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</si>
  <si>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</si>
  <si>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</si>
  <si>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</si>
  <si>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</si>
  <si>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</si>
  <si>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</si>
  <si>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</si>
  <si>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</si>
  <si>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</si>
  <si>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</si>
  <si>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</si>
  <si>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</si>
  <si>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</si>
  <si>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</si>
  <si>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</si>
  <si>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</si>
  <si>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</si>
  <si>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</si>
  <si>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</si>
  <si>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</si>
  <si>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</si>
  <si>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</si>
  <si>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</si>
  <si>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</si>
  <si>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</si>
  <si>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</si>
  <si>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</si>
  <si>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</si>
  <si>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</si>
  <si>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</si>
  <si>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</si>
  <si>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</si>
  <si>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</si>
  <si>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</si>
  <si>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</si>
  <si>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</si>
  <si>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</si>
  <si>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</si>
  <si>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</si>
  <si>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</si>
  <si>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</si>
  <si>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</si>
  <si>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</si>
  <si>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</si>
  <si>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</si>
  <si>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</si>
  <si>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</si>
  <si>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</si>
  <si>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</si>
  <si>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</si>
  <si>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</si>
  <si>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</si>
  <si>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</si>
  <si>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</si>
  <si>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</si>
  <si>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</si>
  <si>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</si>
  <si>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</si>
  <si>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</si>
  <si>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</si>
  <si>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</si>
  <si>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</si>
  <si>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</si>
  <si>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</si>
  <si>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</si>
  <si>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</si>
  <si>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</si>
  <si>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</si>
  <si>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</si>
  <si>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</si>
  <si>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</si>
  <si>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</si>
  <si>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</si>
  <si>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</si>
  <si>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</si>
  <si>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</si>
  <si>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</si>
  <si>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</si>
  <si>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</si>
  <si>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</si>
  <si>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</si>
  <si>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</si>
  <si>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</si>
  <si>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</si>
  <si>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</si>
  <si>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</si>
  <si>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</si>
  <si>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</si>
  <si>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</si>
  <si>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</si>
  <si>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</si>
  <si>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</si>
  <si>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</si>
  <si>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</si>
  <si>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</si>
  <si>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</si>
  <si>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</si>
  <si>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</si>
  <si>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</si>
  <si>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</si>
  <si>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</si>
  <si>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</si>
  <si>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</si>
  <si>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</si>
  <si>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</si>
  <si>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</si>
  <si>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</si>
  <si>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</si>
  <si>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</si>
  <si>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</si>
  <si>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</si>
  <si>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</si>
  <si>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</si>
  <si>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</si>
  <si>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</si>
  <si>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</si>
  <si>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</si>
  <si>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</si>
  <si>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</si>
  <si>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</si>
  <si>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</si>
  <si>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</si>
  <si>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</si>
  <si>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</si>
  <si>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</si>
  <si>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</si>
  <si>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</si>
  <si>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</si>
  <si>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</si>
  <si>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</si>
  <si>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</si>
  <si>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</si>
  <si>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</si>
  <si>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</si>
  <si>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</si>
  <si>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</si>
  <si>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</si>
  <si>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</si>
  <si>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</si>
  <si>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</si>
  <si>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</si>
  <si>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</si>
  <si>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</si>
  <si>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</si>
  <si>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</si>
  <si>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</si>
  <si>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</si>
  <si>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</si>
  <si>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</si>
  <si>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</si>
  <si>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</si>
  <si>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</si>
  <si>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</si>
  <si>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</si>
  <si>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</si>
  <si>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</si>
  <si>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</si>
  <si>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</si>
  <si>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</si>
  <si>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</si>
  <si>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</si>
  <si>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</si>
  <si>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</si>
  <si>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</si>
  <si>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</si>
  <si>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</si>
  <si>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</si>
  <si>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</si>
  <si>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</si>
  <si>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</si>
  <si>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</si>
  <si>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</si>
  <si>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</si>
  <si>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</si>
  <si>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</si>
  <si>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</si>
  <si>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</si>
  <si>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</si>
  <si>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</si>
  <si>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</si>
  <si>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</si>
  <si>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</si>
  <si>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</si>
  <si>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</si>
  <si>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</si>
  <si>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</si>
  <si>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</si>
  <si>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</si>
  <si>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</si>
  <si>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</si>
  <si>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</si>
  <si>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</si>
  <si>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</si>
  <si>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</si>
  <si>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</si>
  <si>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</si>
  <si>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</si>
  <si>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</si>
  <si>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</si>
  <si>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</si>
  <si>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</si>
  <si>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</si>
  <si>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</si>
  <si>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</si>
  <si>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</si>
  <si>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</si>
  <si>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</si>
  <si>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</si>
  <si>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</si>
  <si>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</si>
  <si>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</si>
  <si>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</si>
  <si>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</si>
  <si>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</si>
  <si>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</si>
  <si>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</si>
  <si>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</si>
  <si>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</si>
  <si>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</si>
  <si>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</si>
  <si>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</si>
  <si>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</si>
  <si>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</si>
  <si>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</si>
  <si>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</si>
  <si>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</si>
  <si>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</si>
  <si>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</si>
  <si>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</si>
  <si>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</si>
  <si>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</si>
  <si>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</si>
  <si>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</si>
  <si>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</si>
  <si>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</si>
  <si>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</si>
  <si>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</si>
  <si>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</si>
  <si>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</si>
  <si>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</si>
  <si>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</si>
  <si>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</si>
  <si>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</si>
  <si>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</si>
  <si>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</si>
  <si>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</si>
  <si>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</si>
  <si>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</si>
  <si>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</si>
  <si>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</si>
  <si>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</si>
  <si>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</si>
  <si>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</si>
  <si>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</si>
  <si>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</si>
  <si>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</si>
  <si>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</si>
  <si>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</si>
  <si>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</si>
  <si>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</si>
  <si>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</si>
  <si>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</si>
  <si>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</si>
  <si>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</si>
  <si>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</si>
  <si>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</si>
  <si>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</si>
  <si>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</si>
  <si>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</si>
  <si>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</si>
  <si>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</si>
  <si>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</si>
  <si>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</si>
  <si>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</si>
  <si>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</si>
  <si>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</si>
  <si>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</si>
  <si>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</si>
  <si>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</si>
  <si>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</si>
  <si>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</si>
  <si>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</si>
  <si>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</si>
  <si>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</si>
  <si>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</si>
  <si>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</si>
  <si>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</si>
  <si>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</si>
  <si>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</si>
  <si>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</si>
  <si>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</si>
  <si>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</si>
  <si>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</si>
  <si>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</si>
  <si>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</si>
  <si>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</si>
  <si>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</si>
  <si>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</si>
  <si>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</si>
  <si>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</si>
  <si>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</si>
  <si>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</si>
  <si>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</si>
  <si>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</si>
  <si>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</si>
  <si>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</si>
  <si>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</si>
  <si>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</si>
  <si>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</si>
  <si>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</si>
  <si>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</si>
  <si>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</si>
  <si>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</si>
  <si>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</si>
  <si>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</si>
  <si>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</si>
  <si>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</si>
  <si>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</si>
  <si>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</si>
  <si>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</si>
  <si>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</si>
  <si>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</si>
  <si>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</si>
  <si>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</si>
  <si>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</si>
  <si>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</si>
  <si>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</si>
  <si>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</si>
  <si>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</si>
  <si>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</si>
  <si>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</si>
  <si>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</si>
  <si>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</si>
  <si>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</si>
  <si>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</si>
  <si>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</si>
  <si>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</si>
  <si>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</si>
  <si>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</si>
  <si>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</si>
  <si>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</si>
  <si>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</si>
  <si>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</si>
  <si>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</si>
  <si>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</si>
  <si>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</si>
  <si>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</si>
  <si>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</si>
  <si>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</si>
  <si>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</si>
  <si>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</si>
  <si>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</si>
  <si>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</si>
  <si>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</si>
  <si>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</si>
  <si>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</si>
  <si>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</si>
  <si>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</si>
  <si>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</si>
  <si>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</si>
  <si>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</si>
  <si>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</si>
  <si>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</si>
  <si>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</si>
  <si>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</si>
  <si>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</si>
  <si>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</si>
  <si>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</si>
  <si>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</si>
  <si>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</si>
  <si>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</si>
  <si>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</si>
  <si>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</si>
  <si>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</si>
  <si>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</si>
  <si>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</si>
  <si>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</si>
  <si>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</si>
  <si>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</si>
  <si>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</si>
  <si>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</si>
  <si>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</si>
  <si>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</si>
  <si>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</si>
  <si>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</si>
  <si>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</si>
  <si>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</si>
  <si>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</si>
  <si>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</si>
  <si>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</si>
  <si>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</si>
  <si>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</si>
  <si>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</si>
  <si>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</si>
  <si>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</si>
  <si>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</si>
  <si>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</si>
  <si>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</si>
  <si>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</si>
  <si>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</si>
  <si>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</si>
  <si>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</si>
  <si>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</si>
  <si>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</si>
  <si>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</si>
  <si>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</si>
  <si>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</si>
  <si>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</si>
  <si>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</si>
  <si>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</si>
  <si>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</si>
  <si>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</si>
  <si>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</si>
  <si>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</si>
  <si>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</si>
  <si>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</si>
  <si>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</si>
  <si>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</si>
  <si>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</si>
  <si>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</si>
  <si>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</si>
  <si>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</si>
  <si>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</si>
  <si>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</si>
  <si>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</si>
  <si>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</si>
  <si>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</si>
  <si>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</si>
  <si>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</si>
  <si>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</si>
  <si>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</si>
  <si>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</si>
  <si>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</si>
  <si>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</si>
  <si>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</si>
  <si>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</si>
  <si>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</si>
  <si>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</si>
  <si>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</si>
  <si>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</si>
  <si>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</si>
  <si>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</si>
  <si>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</si>
  <si>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</si>
  <si>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</si>
  <si>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</si>
  <si>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</si>
  <si>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</si>
  <si>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</si>
  <si>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</si>
  <si>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</si>
  <si>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</si>
  <si>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</si>
  <si>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</si>
  <si>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</si>
  <si>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</si>
  <si>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</si>
  <si>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</si>
  <si>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</si>
  <si>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</si>
  <si>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</si>
  <si>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</si>
  <si>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</si>
  <si>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</si>
  <si>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</si>
  <si>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</si>
  <si>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</si>
  <si>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</si>
  <si>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</si>
  <si>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</si>
  <si>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</si>
  <si>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</si>
  <si>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</si>
  <si>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</si>
  <si>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</si>
  <si>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</si>
  <si>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</si>
  <si>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</si>
  <si>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</si>
  <si>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</si>
  <si>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</si>
  <si>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</si>
  <si>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</si>
  <si>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</si>
  <si>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</si>
  <si>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</si>
  <si>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</si>
  <si>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</si>
  <si>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</si>
  <si>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</si>
  <si>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</si>
  <si>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</si>
  <si>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</si>
  <si>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</si>
  <si>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</si>
  <si>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</si>
  <si>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</si>
  <si>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</si>
  <si>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</si>
  <si>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</si>
  <si>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</si>
  <si>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</si>
  <si>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</si>
  <si>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</si>
  <si>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</si>
  <si>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</si>
  <si>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</si>
  <si>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</si>
  <si>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</si>
  <si>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</si>
  <si>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</si>
  <si>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</si>
  <si>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</si>
  <si>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</si>
  <si>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</si>
  <si>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</si>
  <si>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</si>
  <si>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</si>
  <si>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</si>
  <si>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</si>
  <si>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</si>
  <si>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</si>
  <si>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</si>
  <si>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</si>
  <si>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</si>
  <si>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</si>
  <si>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</si>
  <si>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</si>
  <si>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</si>
  <si>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</si>
  <si>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</si>
  <si>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</si>
  <si>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</si>
  <si>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</si>
  <si>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</si>
  <si>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</si>
  <si>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</si>
  <si>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</si>
  <si>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</si>
  <si>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</si>
  <si>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</si>
  <si>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</si>
  <si>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</si>
  <si>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</si>
  <si>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</si>
  <si>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</si>
  <si>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</si>
  <si>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</si>
  <si>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</si>
  <si>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</si>
  <si>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</si>
  <si>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</si>
  <si>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</si>
  <si>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</si>
  <si>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</si>
  <si>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</si>
  <si>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</si>
  <si>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</si>
  <si>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</si>
  <si>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</si>
  <si>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</si>
  <si>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</si>
  <si>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</si>
  <si>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</si>
  <si>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</si>
  <si>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</si>
  <si>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</si>
  <si>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</si>
  <si>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</si>
  <si>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</si>
  <si>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</si>
  <si>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</si>
  <si>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</si>
  <si>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</si>
  <si>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</si>
  <si>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</si>
  <si>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</si>
  <si>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</si>
  <si>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</si>
  <si>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</si>
  <si>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</si>
  <si>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</si>
  <si>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</si>
  <si>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</si>
  <si>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</si>
  <si>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</si>
  <si>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</si>
  <si>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</si>
  <si>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</si>
  <si>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</si>
  <si>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</si>
  <si>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</si>
  <si>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</si>
  <si>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</si>
  <si>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</si>
  <si>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</si>
  <si>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</si>
  <si>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</si>
  <si>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</si>
  <si>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</si>
  <si>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</si>
  <si>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</si>
  <si>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</si>
  <si>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</si>
  <si>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</si>
  <si>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</si>
  <si>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</si>
  <si>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</si>
  <si>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</si>
  <si>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</si>
  <si>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</si>
  <si>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</si>
  <si>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</si>
  <si>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</si>
  <si>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</si>
  <si>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</si>
  <si>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</si>
  <si>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</si>
  <si>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</si>
  <si>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</si>
  <si>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</si>
  <si>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</si>
  <si>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</si>
  <si>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</si>
  <si>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</si>
  <si>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</si>
  <si>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</si>
  <si>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</si>
  <si>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</si>
  <si>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</si>
  <si>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</si>
  <si>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</si>
  <si>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</si>
  <si>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</si>
  <si>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</si>
  <si>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</si>
  <si>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</si>
  <si>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</si>
  <si>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</si>
  <si>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</si>
  <si>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</si>
  <si>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</si>
  <si>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</si>
  <si>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</si>
  <si>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</si>
  <si>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</si>
  <si>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</si>
  <si>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</si>
  <si>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</si>
  <si>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</si>
  <si>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</si>
  <si>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</si>
  <si>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</si>
  <si>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</si>
  <si>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</si>
  <si>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</si>
  <si>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</si>
  <si>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</si>
  <si>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</si>
  <si>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</si>
  <si>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</si>
  <si>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</si>
  <si>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</si>
  <si>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</si>
  <si>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</si>
  <si>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</si>
  <si>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</si>
  <si>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</si>
  <si>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</si>
  <si>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</si>
  <si>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</si>
  <si>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</si>
  <si>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</si>
  <si>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</si>
  <si>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</si>
  <si>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</si>
  <si>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</si>
  <si>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</si>
  <si>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</si>
  <si>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</si>
  <si>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</si>
  <si>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</si>
  <si>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</si>
  <si>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</si>
  <si>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</si>
  <si>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</si>
  <si>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</si>
  <si>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</si>
  <si>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</si>
  <si>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</si>
  <si>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</si>
  <si>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</si>
  <si>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</si>
  <si>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</si>
  <si>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</si>
  <si>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</si>
  <si>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</si>
  <si>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</si>
  <si>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</si>
  <si>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</si>
  <si>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</si>
  <si>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</si>
  <si>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</si>
  <si>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</si>
  <si>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</si>
  <si>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</si>
  <si>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</si>
  <si>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</si>
  <si>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</si>
  <si>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</si>
  <si>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</si>
  <si>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</si>
  <si>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</si>
  <si>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</si>
  <si>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</si>
  <si>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</si>
  <si>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</si>
  <si>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</si>
  <si>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</si>
  <si>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</si>
  <si>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</si>
  <si>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</si>
  <si>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</si>
  <si>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</si>
  <si>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</si>
  <si>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</si>
  <si>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</si>
  <si>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</si>
  <si>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</si>
  <si>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</si>
  <si>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</si>
  <si>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</si>
  <si>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</si>
  <si>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</si>
  <si>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</si>
  <si>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</si>
  <si>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</si>
  <si>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</si>
  <si>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</si>
  <si>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</si>
  <si>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</si>
  <si>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</si>
  <si>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</si>
  <si>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</si>
  <si>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</si>
  <si>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</si>
  <si>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</si>
  <si>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</si>
  <si>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</si>
  <si>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</si>
  <si>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</si>
  <si>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</si>
  <si>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</si>
  <si>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</si>
  <si>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</si>
  <si>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</si>
  <si>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</si>
  <si>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</si>
  <si>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</si>
  <si>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</si>
  <si>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</si>
  <si>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</si>
  <si>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</si>
  <si>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</si>
  <si>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</si>
  <si>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</si>
  <si>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</si>
  <si>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</si>
  <si>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</si>
  <si>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</si>
  <si>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</si>
  <si>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</si>
  <si>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</si>
  <si>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</si>
  <si>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</si>
  <si>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</si>
  <si>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</si>
  <si>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</si>
  <si>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</si>
  <si>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</si>
  <si>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</si>
  <si>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</si>
  <si>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</si>
  <si>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</si>
  <si>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</si>
  <si>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</si>
  <si>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</si>
  <si>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</si>
  <si>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</si>
  <si>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</si>
  <si>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</si>
  <si>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</si>
  <si>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</si>
  <si>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</si>
  <si>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</si>
  <si>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</si>
  <si>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</si>
  <si>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</si>
  <si>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</si>
  <si>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</si>
  <si>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</si>
  <si>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</si>
  <si>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</si>
  <si>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</si>
  <si>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</si>
  <si>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</si>
  <si>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</si>
  <si>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</si>
  <si>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</si>
  <si>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</si>
  <si>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</si>
  <si>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</si>
  <si>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</si>
  <si>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</si>
  <si>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</si>
  <si>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</si>
  <si>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</si>
  <si>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</si>
  <si>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</si>
  <si>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</si>
  <si>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</si>
  <si>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</si>
  <si>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</si>
  <si>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</si>
  <si>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</si>
  <si>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</si>
  <si>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</si>
  <si>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</si>
  <si>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</si>
  <si>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</si>
  <si>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</si>
  <si>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</si>
  <si>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</si>
  <si>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</si>
  <si>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</si>
  <si>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</si>
  <si>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</si>
  <si>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</si>
  <si>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</si>
  <si>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</si>
  <si>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</si>
  <si>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</si>
  <si>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</si>
  <si>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</si>
  <si>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</si>
  <si>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</si>
  <si>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</si>
  <si>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</si>
  <si>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</si>
  <si>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</si>
  <si>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</si>
  <si>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</si>
  <si>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</si>
  <si>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</si>
  <si>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</si>
  <si>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</si>
  <si>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</si>
  <si>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</si>
  <si>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</si>
  <si>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</si>
  <si>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</si>
  <si>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</si>
  <si>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</si>
  <si>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</si>
  <si>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</si>
  <si>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</si>
  <si>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</si>
  <si>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</si>
  <si>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</si>
  <si>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</si>
  <si>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</si>
  <si>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</si>
  <si>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</si>
  <si>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</si>
  <si>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</si>
  <si>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</si>
  <si>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</si>
  <si>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</si>
  <si>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</si>
  <si>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</si>
  <si>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</si>
  <si>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</si>
  <si>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</si>
  <si>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</si>
  <si>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</si>
  <si>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</si>
  <si>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</si>
  <si>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</si>
  <si>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</si>
  <si>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</si>
  <si>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</si>
  <si>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</si>
  <si>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</si>
  <si>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</si>
  <si>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</si>
  <si>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</si>
  <si>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</si>
  <si>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</si>
  <si>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</si>
  <si>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</si>
  <si>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</si>
  <si>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</si>
  <si>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</si>
  <si>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</si>
  <si>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</si>
  <si>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</si>
  <si>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</si>
  <si>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</si>
  <si>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</si>
  <si>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</si>
  <si>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</si>
  <si>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</si>
  <si>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</si>
  <si>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</si>
  <si>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</si>
  <si>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</si>
  <si>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</si>
  <si>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</si>
  <si>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</si>
  <si>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</si>
  <si>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</si>
  <si>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</si>
  <si>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</si>
  <si>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</si>
  <si>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</si>
  <si>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</si>
  <si>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</si>
  <si>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</si>
  <si>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</si>
  <si>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</si>
  <si>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</si>
  <si>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</si>
  <si>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</si>
  <si>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</si>
  <si>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</si>
  <si>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</si>
  <si>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</si>
  <si>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</si>
  <si>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</si>
  <si>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</si>
  <si>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</si>
  <si>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</si>
  <si>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</si>
  <si>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</si>
  <si>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</si>
  <si>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</si>
  <si>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</si>
  <si>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</si>
  <si>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</si>
  <si>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</si>
  <si>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</si>
  <si>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</si>
  <si>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</si>
  <si>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</si>
  <si>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</si>
  <si>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</si>
  <si>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</si>
  <si>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</si>
  <si>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</si>
  <si>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</si>
  <si>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</si>
  <si>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</si>
  <si>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</si>
  <si>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</si>
  <si>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</si>
  <si>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</si>
  <si>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</si>
  <si>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</si>
  <si>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</si>
  <si>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</si>
  <si>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</si>
  <si>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</si>
  <si>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</si>
  <si>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</si>
  <si>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</si>
  <si>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</si>
  <si>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</si>
  <si>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</si>
  <si>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</si>
  <si>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</si>
  <si>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</si>
  <si>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</si>
  <si>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</si>
  <si>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</si>
  <si>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</si>
  <si>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</si>
  <si>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</si>
  <si>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</si>
  <si>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</si>
  <si>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</si>
  <si>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</si>
  <si>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</si>
  <si>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</si>
  <si>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</si>
  <si>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</si>
  <si>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</si>
  <si>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</si>
  <si>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</si>
  <si>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</si>
  <si>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</si>
  <si>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</si>
  <si>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</si>
  <si>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</si>
  <si>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</si>
  <si>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</si>
  <si>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</si>
  <si>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</si>
  <si>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</si>
  <si>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</si>
  <si>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</si>
  <si>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</si>
  <si>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</si>
  <si>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</si>
  <si>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</si>
  <si>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</si>
  <si>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</si>
  <si>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</si>
  <si>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</si>
  <si>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</si>
  <si>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</si>
  <si>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</si>
  <si>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</si>
  <si>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</si>
  <si>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</si>
  <si>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</si>
  <si>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</si>
  <si>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</si>
  <si>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</si>
  <si>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</si>
  <si>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</si>
  <si>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</si>
  <si>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</si>
  <si>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</si>
  <si>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</si>
  <si>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</si>
  <si>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</si>
  <si>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</si>
  <si>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</si>
  <si>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</si>
  <si>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</si>
  <si>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</si>
  <si>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</si>
  <si>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</si>
  <si>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</si>
  <si>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</si>
  <si>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</si>
  <si>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</si>
  <si>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</si>
  <si>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</si>
  <si>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</si>
  <si>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</si>
  <si>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</si>
  <si>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</si>
  <si>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</si>
  <si>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</si>
  <si>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</si>
  <si>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</si>
  <si>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</si>
  <si>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</si>
  <si>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</si>
  <si>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</si>
  <si>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</si>
  <si>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</si>
  <si>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</si>
  <si>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</si>
  <si>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</si>
  <si>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</si>
  <si>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</si>
  <si>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</si>
  <si>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</si>
  <si>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</si>
  <si>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</si>
  <si>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</si>
  <si>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</si>
  <si>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</si>
  <si>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</si>
  <si>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</si>
  <si>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</si>
  <si>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</si>
  <si>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</si>
  <si>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</si>
  <si>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</si>
  <si>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</si>
  <si>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</si>
  <si>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</si>
  <si>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</si>
  <si>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</si>
  <si>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</si>
  <si>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</si>
  <si>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</si>
  <si>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</si>
  <si>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</si>
  <si>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</si>
  <si>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</si>
  <si>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</si>
  <si>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</si>
  <si>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</si>
  <si>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</si>
  <si>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</si>
  <si>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</si>
  <si>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</si>
  <si>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</si>
  <si>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</si>
  <si>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</si>
  <si>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</si>
  <si>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</si>
  <si>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</si>
  <si>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</si>
  <si>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</si>
  <si>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</si>
  <si>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</si>
  <si>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</si>
  <si>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</si>
  <si>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</si>
  <si>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</si>
  <si>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</si>
  <si>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</si>
  <si>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</si>
  <si>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</si>
  <si>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</si>
  <si>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</si>
  <si>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</si>
  <si>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</si>
  <si>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</si>
  <si>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</si>
  <si>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</si>
  <si>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</si>
  <si>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</si>
  <si>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</si>
  <si>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</si>
  <si>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</si>
  <si>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</si>
  <si>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</si>
  <si>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</si>
  <si>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</si>
  <si>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</si>
  <si>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</si>
  <si>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</si>
  <si>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</si>
  <si>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</si>
  <si>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</si>
  <si>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</si>
  <si>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</si>
  <si>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</si>
  <si>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</si>
  <si>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</si>
  <si>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</si>
  <si>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</si>
  <si>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</si>
  <si>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</si>
  <si>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</si>
  <si>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</si>
  <si>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</si>
  <si>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</si>
  <si>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</si>
  <si>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</si>
  <si>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</si>
  <si>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</si>
  <si>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</si>
  <si>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</si>
  <si>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</si>
  <si>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</si>
  <si>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</si>
  <si>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</si>
  <si>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</si>
  <si>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</si>
  <si>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</si>
  <si>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</si>
  <si>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</si>
  <si>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</si>
  <si>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</si>
  <si>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</si>
  <si>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</si>
  <si>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</si>
  <si>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</si>
  <si>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</si>
  <si>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</si>
  <si>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</si>
  <si>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</si>
  <si>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</si>
  <si>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</si>
  <si>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</si>
  <si>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</si>
  <si>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</si>
  <si>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</si>
  <si>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</si>
  <si>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</si>
  <si>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</si>
  <si>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</si>
  <si>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</si>
  <si>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</si>
  <si>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</si>
  <si>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</si>
  <si>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</si>
  <si>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</si>
  <si>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</si>
  <si>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</si>
  <si>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</si>
  <si>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</si>
  <si>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</si>
  <si>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</si>
  <si>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</si>
  <si>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</si>
  <si>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</si>
  <si>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</si>
  <si>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</si>
  <si>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</si>
  <si>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</si>
  <si>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</si>
  <si>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</si>
  <si>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</si>
  <si>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</si>
  <si>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</si>
  <si>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</si>
  <si>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</si>
  <si>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</si>
  <si>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</si>
  <si>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</si>
  <si>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</si>
  <si>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</si>
  <si>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</si>
  <si>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</si>
  <si>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</si>
  <si>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</si>
  <si>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</si>
  <si>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</si>
  <si>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</si>
  <si>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</si>
  <si>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</si>
  <si>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</si>
  <si>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</si>
  <si>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</si>
  <si>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</si>
  <si>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</si>
  <si>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</si>
  <si>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</si>
  <si>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</si>
  <si>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</si>
  <si>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</si>
  <si>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</si>
  <si>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</si>
  <si>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</si>
  <si>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</si>
  <si>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</si>
  <si>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</si>
  <si>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</si>
  <si>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</si>
  <si>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</si>
  <si>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</si>
  <si>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</si>
  <si>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</si>
  <si>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</si>
  <si>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</si>
  <si>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</si>
  <si>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</si>
  <si>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</si>
  <si>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</si>
  <si>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</si>
  <si>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</si>
  <si>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</si>
  <si>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</si>
  <si>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</si>
  <si>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</si>
  <si>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</si>
  <si>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</si>
  <si>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</si>
  <si>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</si>
  <si>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</si>
  <si>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</si>
  <si>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</si>
  <si>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</si>
  <si>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</si>
  <si>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</si>
  <si>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</si>
  <si>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</si>
  <si>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</si>
  <si>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</si>
  <si>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</si>
  <si>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</si>
  <si>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</si>
  <si>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</si>
  <si>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</si>
  <si>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</si>
  <si>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</si>
  <si>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</si>
  <si>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</si>
  <si>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</si>
  <si>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</si>
  <si>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</si>
  <si>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</si>
  <si>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</si>
  <si>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</si>
  <si>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</si>
  <si>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</si>
  <si>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</si>
  <si>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</si>
  <si>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</si>
  <si>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</si>
  <si>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</si>
  <si>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</si>
  <si>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</si>
  <si>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</si>
  <si>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</si>
  <si>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</si>
  <si>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</si>
  <si>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</si>
  <si>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</si>
  <si>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</si>
  <si>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</si>
  <si>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</si>
  <si>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</si>
  <si>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</si>
  <si>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</si>
  <si>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</si>
  <si>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</si>
  <si>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</si>
  <si>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</si>
  <si>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</si>
  <si>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</si>
  <si>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</si>
  <si>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</si>
  <si>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</si>
  <si>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</si>
  <si>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</si>
  <si>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</si>
  <si>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</si>
  <si>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</si>
  <si>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</si>
  <si>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</si>
  <si>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</si>
  <si>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</si>
  <si>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</si>
  <si>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</si>
  <si>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</si>
  <si>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</si>
  <si>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</si>
  <si>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</si>
  <si>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</si>
  <si>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</si>
  <si>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</si>
  <si>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</si>
  <si>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</si>
  <si>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</si>
  <si>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</si>
  <si>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</si>
  <si>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</si>
  <si>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</si>
  <si>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</si>
  <si>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</si>
  <si>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</si>
  <si>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</si>
  <si>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</si>
  <si>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</si>
  <si>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</si>
  <si>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</si>
  <si>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</si>
  <si>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</si>
  <si>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</si>
  <si>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</si>
  <si>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</si>
  <si>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</si>
  <si>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</si>
  <si>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</si>
  <si>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</si>
  <si>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</si>
  <si>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</si>
  <si>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</si>
  <si>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</si>
  <si>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</si>
  <si>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</si>
  <si>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</si>
  <si>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</si>
  <si>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</si>
  <si>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</si>
  <si>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</si>
  <si>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</si>
  <si>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</si>
  <si>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</si>
  <si>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</si>
  <si>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</si>
  <si>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</si>
  <si>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</si>
  <si>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</si>
  <si>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</si>
  <si>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</si>
  <si>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</si>
  <si>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</si>
  <si>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</si>
  <si>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</si>
  <si>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</si>
  <si>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</si>
  <si>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</si>
  <si>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</si>
  <si>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</si>
  <si>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</si>
  <si>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</si>
  <si>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</si>
  <si>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</si>
  <si>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</si>
  <si>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</si>
  <si>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</si>
  <si>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</si>
  <si>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</si>
  <si>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</si>
  <si>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</si>
  <si>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</si>
  <si>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</si>
  <si>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</si>
  <si>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</si>
  <si>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</si>
  <si>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</si>
  <si>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</si>
  <si>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</si>
  <si>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</si>
  <si>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</si>
  <si>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</si>
  <si>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</si>
  <si>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</si>
  <si>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</si>
  <si>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</si>
  <si>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</si>
  <si>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</si>
  <si>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</si>
  <si>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</si>
  <si>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</si>
  <si>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</si>
  <si>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</si>
  <si>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</si>
  <si>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</si>
  <si>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</si>
  <si>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</si>
  <si>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</si>
  <si>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</si>
  <si>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</si>
  <si>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</si>
  <si>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</si>
  <si>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</si>
  <si>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</si>
  <si>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</si>
  <si>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</si>
  <si>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</si>
  <si>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</si>
  <si>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</si>
  <si>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</si>
  <si>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</si>
  <si>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</si>
  <si>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</si>
  <si>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</si>
  <si>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</si>
  <si>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</si>
  <si>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</si>
  <si>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</si>
  <si>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</si>
  <si>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</si>
  <si>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</si>
  <si>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</si>
  <si>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</si>
  <si>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</si>
  <si>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</si>
  <si>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</si>
  <si>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</si>
  <si>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</si>
  <si>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</si>
  <si>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</si>
  <si>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</si>
  <si>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</si>
  <si>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</si>
  <si>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</si>
  <si>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</si>
  <si>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</si>
  <si>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</si>
  <si>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</si>
  <si>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</si>
  <si>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</si>
  <si>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</si>
  <si>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</si>
  <si>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</si>
  <si>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</si>
  <si>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</si>
  <si>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</si>
  <si>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</si>
  <si>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</si>
  <si>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</si>
  <si>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</si>
  <si>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</si>
  <si>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</si>
  <si>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</si>
  <si>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</si>
  <si>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</si>
  <si>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</si>
  <si>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</si>
  <si>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</si>
  <si>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</si>
  <si>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</si>
  <si>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</si>
  <si>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</si>
  <si>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</si>
  <si>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</si>
  <si>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</si>
  <si>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</si>
  <si>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</si>
  <si>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</si>
  <si>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</si>
  <si>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</si>
  <si>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</si>
  <si>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</si>
  <si>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</si>
  <si>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</si>
  <si>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</si>
  <si>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</si>
  <si>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</si>
  <si>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</si>
  <si>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</si>
  <si>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</si>
  <si>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</si>
  <si>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</si>
  <si>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</si>
  <si>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</si>
  <si>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</si>
  <si>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</si>
  <si>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</si>
  <si>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</si>
  <si>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</si>
  <si>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</si>
  <si>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</si>
  <si>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</si>
  <si>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</si>
  <si>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</si>
  <si>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</si>
  <si>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</si>
  <si>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</si>
  <si>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</si>
  <si>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</si>
  <si>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</si>
  <si>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</si>
  <si>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</si>
  <si>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</si>
  <si>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</si>
  <si>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</si>
  <si>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</si>
  <si>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</si>
  <si>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</si>
  <si>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</si>
  <si>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</si>
  <si>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</si>
  <si>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</si>
  <si>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</si>
  <si>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</si>
  <si>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</si>
  <si>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</si>
  <si>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</si>
  <si>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</si>
  <si>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</si>
  <si>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</si>
  <si>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</si>
  <si>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</si>
  <si>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</si>
  <si>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</si>
  <si>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</si>
  <si>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</si>
  <si>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</si>
  <si>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</si>
  <si>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</si>
  <si>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</si>
  <si>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</si>
  <si>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</si>
  <si>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</si>
  <si>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</si>
  <si>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</si>
  <si>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</si>
  <si>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</si>
  <si>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</si>
  <si>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</si>
  <si>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</si>
  <si>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</si>
  <si>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</si>
  <si>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</si>
  <si>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</si>
  <si>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</si>
  <si>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</si>
  <si>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</si>
  <si>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</si>
  <si>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</si>
  <si>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</si>
  <si>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</si>
  <si>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</si>
  <si>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</si>
  <si>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</si>
  <si>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</si>
  <si>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</si>
  <si>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</si>
  <si>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</si>
  <si>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</si>
  <si>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</si>
  <si>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</si>
  <si>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</si>
  <si>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</si>
  <si>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</si>
  <si>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</si>
  <si>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</si>
  <si>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</si>
  <si>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</si>
  <si>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</si>
  <si>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</si>
  <si>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</si>
  <si>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</si>
  <si>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</si>
  <si>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</si>
  <si>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</si>
  <si>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</si>
  <si>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</si>
  <si>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</si>
  <si>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</si>
  <si>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</si>
  <si>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</si>
  <si>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</si>
  <si>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</si>
  <si>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</si>
  <si>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</si>
  <si>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</si>
  <si>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</si>
  <si>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</si>
  <si>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</si>
  <si>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</si>
  <si>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</si>
  <si>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</si>
  <si>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</si>
  <si>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</si>
  <si>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</si>
  <si>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</si>
  <si>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</si>
  <si>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</si>
  <si>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</si>
  <si>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</si>
  <si>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</si>
  <si>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</si>
  <si>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</si>
  <si>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</si>
  <si>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</si>
  <si>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</si>
  <si>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</si>
  <si>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</si>
  <si>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</si>
  <si>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</si>
  <si>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</si>
  <si>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</si>
  <si>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</si>
  <si>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</si>
  <si>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</si>
  <si>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</si>
  <si>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</si>
  <si>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</si>
  <si>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</si>
  <si>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</si>
  <si>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</si>
  <si>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</si>
  <si>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</si>
  <si>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</si>
  <si>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</si>
  <si>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</si>
  <si>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</si>
  <si>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</si>
  <si>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</si>
  <si>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</si>
  <si>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</si>
  <si>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</si>
  <si>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</si>
  <si>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</si>
  <si>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</si>
  <si>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</si>
  <si>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</si>
  <si>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</si>
  <si>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</si>
  <si>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</si>
  <si>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</si>
  <si>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</si>
  <si>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</si>
  <si>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</si>
  <si>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</si>
  <si>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</si>
  <si>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</si>
  <si>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</si>
  <si>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</si>
  <si>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</si>
  <si>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</si>
  <si>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</si>
  <si>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</si>
  <si>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</si>
  <si>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</si>
  <si>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</si>
  <si>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</si>
  <si>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</si>
  <si>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</si>
  <si>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</si>
  <si>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</si>
  <si>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</si>
  <si>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</si>
  <si>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</si>
  <si>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</si>
  <si>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</si>
  <si>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</si>
  <si>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</si>
  <si>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</si>
  <si>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</si>
  <si>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</si>
  <si>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</si>
  <si>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</si>
  <si>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</si>
  <si>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</si>
  <si>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</si>
  <si>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</si>
  <si>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</si>
  <si>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</si>
  <si>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</si>
  <si>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</si>
  <si>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</si>
  <si>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</si>
  <si>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</si>
  <si>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</si>
  <si>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</si>
  <si>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</si>
  <si>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</si>
  <si>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</si>
  <si>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</si>
  <si>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</si>
  <si>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</si>
  <si>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</si>
  <si>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</si>
  <si>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</si>
  <si>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</si>
  <si>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</si>
  <si>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</si>
  <si>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</si>
  <si>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</si>
  <si>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</si>
  <si>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</si>
  <si>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</si>
  <si>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</si>
  <si>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</si>
  <si>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</si>
  <si>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</si>
  <si>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</si>
  <si>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</si>
  <si>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</si>
  <si>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</si>
  <si>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</si>
  <si>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</si>
  <si>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</si>
  <si>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</si>
  <si>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</si>
  <si>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</si>
  <si>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</si>
  <si>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</si>
  <si>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</si>
  <si>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</si>
  <si>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</si>
  <si>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</si>
  <si>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</si>
  <si>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</si>
  <si>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</si>
  <si>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</si>
  <si>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</si>
  <si>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</si>
  <si>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</si>
  <si>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</si>
  <si>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</si>
  <si>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</si>
  <si>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</si>
  <si>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</si>
  <si>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</si>
  <si>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</si>
  <si>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</si>
  <si>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</si>
  <si>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</si>
  <si>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</si>
  <si>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</si>
  <si>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</si>
  <si>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</si>
  <si>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</si>
  <si>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</si>
  <si>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</si>
  <si>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</si>
  <si>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</si>
  <si>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</si>
  <si>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</si>
  <si>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</si>
  <si>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</si>
  <si>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</si>
  <si>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</si>
  <si>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</si>
  <si>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</si>
  <si>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</si>
  <si>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</si>
  <si>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</si>
  <si>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</si>
  <si>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</si>
  <si>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</si>
  <si>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</si>
  <si>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</si>
  <si>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</si>
  <si>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</si>
  <si>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</si>
  <si>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</si>
  <si>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</si>
  <si>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</si>
  <si>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</si>
  <si>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</si>
  <si>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</si>
  <si>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</si>
  <si>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</si>
  <si>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</si>
  <si>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</si>
  <si>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</si>
  <si>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</si>
  <si>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</si>
  <si>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</si>
  <si>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</si>
  <si>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</si>
  <si>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</si>
  <si>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</si>
  <si>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</si>
  <si>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</si>
  <si>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</si>
  <si>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</si>
  <si>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</si>
  <si>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</si>
  <si>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</si>
  <si>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</si>
  <si>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</si>
  <si>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</si>
  <si>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</si>
  <si>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</si>
  <si>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</si>
  <si>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</si>
  <si>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</si>
  <si>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</si>
  <si>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</si>
  <si>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</si>
  <si>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</si>
  <si>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</si>
  <si>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</si>
  <si>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</si>
  <si>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</si>
  <si>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</si>
  <si>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</si>
  <si>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</si>
  <si>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</si>
  <si>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</si>
  <si>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</si>
  <si>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</si>
  <si>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</si>
  <si>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</si>
  <si>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</si>
  <si>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</si>
  <si>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</si>
  <si>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</si>
  <si>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</si>
  <si>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</si>
  <si>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</si>
  <si>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</si>
  <si>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</si>
  <si>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</si>
  <si>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</si>
  <si>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</si>
  <si>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</si>
  <si>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</si>
  <si>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</si>
  <si>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</si>
  <si>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</si>
  <si>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</si>
  <si>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</si>
  <si>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</si>
  <si>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</si>
  <si>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</si>
  <si>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</si>
  <si>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</si>
  <si>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</si>
  <si>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</si>
  <si>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</si>
  <si>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</si>
  <si>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</si>
  <si>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</si>
  <si>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</si>
  <si>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</si>
  <si>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</si>
  <si>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</si>
  <si>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</si>
  <si>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</si>
  <si>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</si>
  <si>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</si>
  <si>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</si>
  <si>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</si>
  <si>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</si>
  <si>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</si>
  <si>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</si>
  <si>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</si>
  <si>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</si>
  <si>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</si>
  <si>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</si>
  <si>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</si>
  <si>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</si>
  <si>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</si>
  <si>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</si>
  <si>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</si>
  <si>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</si>
  <si>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</si>
  <si>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</si>
  <si>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</si>
  <si>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</si>
  <si>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</si>
  <si>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</si>
  <si>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</si>
  <si>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</si>
  <si>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</si>
  <si>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</si>
  <si>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</si>
  <si>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</si>
  <si>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</si>
  <si>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</si>
  <si>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</si>
  <si>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</si>
  <si>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</si>
  <si>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</si>
  <si>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</si>
  <si>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</si>
  <si>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</si>
  <si>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</si>
  <si>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</si>
  <si>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</si>
  <si>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</si>
  <si>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</si>
  <si>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</si>
  <si>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</si>
  <si>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</si>
  <si>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</si>
  <si>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</si>
  <si>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</si>
  <si>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</si>
  <si>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</si>
  <si>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</si>
  <si>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</si>
  <si>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</si>
  <si>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</si>
  <si>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</si>
  <si>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</si>
  <si>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</si>
  <si>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</si>
  <si>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</si>
  <si>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</si>
  <si>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</si>
  <si>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</si>
  <si>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</si>
  <si>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</si>
  <si>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</si>
  <si>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</si>
  <si>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</si>
  <si>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</si>
  <si>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</si>
  <si>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</si>
  <si>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</si>
  <si>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</si>
  <si>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</si>
  <si>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</si>
  <si>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</si>
  <si>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</si>
  <si>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</si>
  <si>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</si>
  <si>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</si>
  <si>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</si>
  <si>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</si>
  <si>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</si>
  <si>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</si>
  <si>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</si>
  <si>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</si>
  <si>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</si>
  <si>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</si>
  <si>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</si>
  <si>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</si>
  <si>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</si>
  <si>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</si>
  <si>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</si>
  <si>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</si>
  <si>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</si>
  <si>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</si>
  <si>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</si>
  <si>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</si>
  <si>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</si>
  <si>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</si>
  <si>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</si>
  <si>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</si>
  <si>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</si>
  <si>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</si>
  <si>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</si>
  <si>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</si>
  <si>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</si>
  <si>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</si>
  <si>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</si>
  <si>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</si>
  <si>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</si>
  <si>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</si>
  <si>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</si>
  <si>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</si>
  <si>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</si>
  <si>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</si>
  <si>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</si>
  <si>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</si>
  <si>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</si>
  <si>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</si>
  <si>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</si>
  <si>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</si>
  <si>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</si>
  <si>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</si>
  <si>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</si>
  <si>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</si>
  <si>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</si>
  <si>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</si>
  <si>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</si>
  <si>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</si>
  <si>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</si>
  <si>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</si>
  <si>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</si>
  <si>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</si>
  <si>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</si>
  <si>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</si>
  <si>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</si>
  <si>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</si>
  <si>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</si>
  <si>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</si>
  <si>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</si>
  <si>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</si>
  <si>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</si>
  <si>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</si>
  <si>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</si>
  <si>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</si>
  <si>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</si>
  <si>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</si>
  <si>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</si>
  <si>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</si>
  <si>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</si>
  <si>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</si>
  <si>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</si>
  <si>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</si>
  <si>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</si>
  <si>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</si>
  <si>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</si>
  <si>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</si>
  <si>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</si>
  <si>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</si>
  <si>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</si>
  <si>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</si>
  <si>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</si>
  <si>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</si>
  <si>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</si>
  <si>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</si>
  <si>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</si>
  <si>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</si>
  <si>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</si>
  <si>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</si>
  <si>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</si>
  <si>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</si>
  <si>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</si>
  <si>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</si>
  <si>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</si>
  <si>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</si>
  <si>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</si>
  <si>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</si>
  <si>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</si>
  <si>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</si>
  <si>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</si>
  <si>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</si>
  <si>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</si>
  <si>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</si>
  <si>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</si>
  <si>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</si>
  <si>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</si>
  <si>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</si>
  <si>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</si>
  <si>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</si>
  <si>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</si>
  <si>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</si>
  <si>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</si>
  <si>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</si>
  <si>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</si>
  <si>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</si>
  <si>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</si>
  <si>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</si>
  <si>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</si>
  <si>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</si>
  <si>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</si>
  <si>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</si>
  <si>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</si>
  <si>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</si>
  <si>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</si>
  <si>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</si>
  <si>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</si>
  <si>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</si>
  <si>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</si>
  <si>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</si>
  <si>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</si>
  <si>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</si>
  <si>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</si>
  <si>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</si>
  <si>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</si>
  <si>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</si>
  <si>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</si>
  <si>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</si>
  <si>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</si>
  <si>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</si>
  <si>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</si>
  <si>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</si>
  <si>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</si>
  <si>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</si>
  <si>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</si>
  <si>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</si>
  <si>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</si>
  <si>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</si>
  <si>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</si>
  <si>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</si>
  <si>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</si>
  <si>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</si>
  <si>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</si>
  <si>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</si>
  <si>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</si>
  <si>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</si>
  <si>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</si>
  <si>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</si>
  <si>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</si>
  <si>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</si>
  <si>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</si>
  <si>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</si>
  <si>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</si>
  <si>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</si>
  <si>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</si>
  <si>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</si>
  <si>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</si>
  <si>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</si>
  <si>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</si>
  <si>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</si>
  <si>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</si>
  <si>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</si>
  <si>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</si>
  <si>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</si>
  <si>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</si>
  <si>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</si>
  <si>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</si>
  <si>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</si>
  <si>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</si>
  <si>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</si>
  <si>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</si>
  <si>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</si>
  <si>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</si>
  <si>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</si>
  <si>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</si>
  <si>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</si>
  <si>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</si>
  <si>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</si>
  <si>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</si>
  <si>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</si>
  <si>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</si>
  <si>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</si>
  <si>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</si>
  <si>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</si>
  <si>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</si>
  <si>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</si>
  <si>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</si>
  <si>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</si>
  <si>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</si>
  <si>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</si>
  <si>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</si>
  <si>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</si>
  <si>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</si>
  <si>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</si>
  <si>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</si>
  <si>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</si>
  <si>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</si>
  <si>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</si>
  <si>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</si>
  <si>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</si>
  <si>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</si>
  <si>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</si>
  <si>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</si>
  <si>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</si>
  <si>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</si>
  <si>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</si>
  <si>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</si>
  <si>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</si>
  <si>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</si>
  <si>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</si>
  <si>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</si>
  <si>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</si>
  <si>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</si>
  <si>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</si>
  <si>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</si>
  <si>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</si>
  <si>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</si>
  <si>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</si>
  <si>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</si>
  <si>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</si>
  <si>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</si>
  <si>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</si>
  <si>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</si>
  <si>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</si>
  <si>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</si>
  <si>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</si>
  <si>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</si>
  <si>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</si>
  <si>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</si>
  <si>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</si>
  <si>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</si>
  <si>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</si>
  <si>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</si>
  <si>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</si>
  <si>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</si>
  <si>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</si>
  <si>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</si>
  <si>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</si>
  <si>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</si>
  <si>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</si>
  <si>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</si>
  <si>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</si>
  <si>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</si>
  <si>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</si>
  <si>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</si>
  <si>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</si>
  <si>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</si>
  <si>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</si>
  <si>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</si>
  <si>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</si>
  <si>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</si>
  <si>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</si>
  <si>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</si>
  <si>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</si>
  <si>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</si>
  <si>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</si>
  <si>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</si>
  <si>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</si>
  <si>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</si>
  <si>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</si>
  <si>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</si>
  <si>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</si>
  <si>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</si>
  <si>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</si>
  <si>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</si>
  <si>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</si>
  <si>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</si>
  <si>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</si>
  <si>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</si>
  <si>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</si>
  <si>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</si>
  <si>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</si>
  <si>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</si>
  <si>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</si>
  <si>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</si>
  <si>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</si>
  <si>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</si>
  <si>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</si>
  <si>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</si>
  <si>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</si>
  <si>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</si>
  <si>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</si>
  <si>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</si>
  <si>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</si>
  <si>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</si>
  <si>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</si>
  <si>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</si>
  <si>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</si>
  <si>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</si>
  <si>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</si>
  <si>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</si>
  <si>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</si>
  <si>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</si>
  <si>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</si>
  <si>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</si>
  <si>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</si>
  <si>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</si>
  <si>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</si>
  <si>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</si>
  <si>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</si>
  <si>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</si>
  <si>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</si>
  <si>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</si>
  <si>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</si>
  <si>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</si>
  <si>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</si>
  <si>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</si>
  <si>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</si>
  <si>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</si>
  <si>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</si>
  <si>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</si>
  <si>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</si>
  <si>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</si>
  <si>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</si>
  <si>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</si>
  <si>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</si>
  <si>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</si>
  <si>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</si>
  <si>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</si>
  <si>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</si>
  <si>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</si>
  <si>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</si>
  <si>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</si>
  <si>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</si>
  <si>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</si>
  <si>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</si>
  <si>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</si>
  <si>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</si>
  <si>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</si>
  <si>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</si>
  <si>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</si>
  <si>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</si>
  <si>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</si>
  <si>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</si>
  <si>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</si>
  <si>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</si>
  <si>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</si>
  <si>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</si>
  <si>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</si>
  <si>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</si>
  <si>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</si>
  <si>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</si>
  <si>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</si>
  <si>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</si>
  <si>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</si>
  <si>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</si>
  <si>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</si>
  <si>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</si>
  <si>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</si>
  <si>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</si>
  <si>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</si>
  <si>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</si>
  <si>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</si>
  <si>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</si>
  <si>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</si>
  <si>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</si>
  <si>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</si>
  <si>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</si>
  <si>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</si>
  <si>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</si>
  <si>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</si>
  <si>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</si>
  <si>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</si>
  <si>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</si>
  <si>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</si>
  <si>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</si>
  <si>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</si>
  <si>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</si>
  <si>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</si>
  <si>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</si>
  <si>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</si>
  <si>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</si>
  <si>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</si>
  <si>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</si>
  <si>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</si>
  <si>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</si>
  <si>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</si>
  <si>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</si>
  <si>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</si>
  <si>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</si>
  <si>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</si>
  <si>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</si>
  <si>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</si>
  <si>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</si>
  <si>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</si>
  <si>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</si>
  <si>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</si>
  <si>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</si>
  <si>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</si>
  <si>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</si>
  <si>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</si>
  <si>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</si>
  <si>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</si>
  <si>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</si>
  <si>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</si>
  <si>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</si>
  <si>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</si>
  <si>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</si>
  <si>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</si>
  <si>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</si>
  <si>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</si>
  <si>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</si>
  <si>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</si>
  <si>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</si>
  <si>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</si>
  <si>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</si>
  <si>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</si>
  <si>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</si>
  <si>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</si>
  <si>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</si>
  <si>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</si>
  <si>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</si>
  <si>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</si>
  <si>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</si>
  <si>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</si>
  <si>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</si>
  <si>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</si>
  <si>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</si>
  <si>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</si>
  <si>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</si>
  <si>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</si>
  <si>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</si>
  <si>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</si>
  <si>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</si>
  <si>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</si>
  <si>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</si>
  <si>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</si>
  <si>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</si>
  <si>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</si>
  <si>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</si>
  <si>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</si>
  <si>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</si>
  <si>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</si>
  <si>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</si>
  <si>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</si>
  <si>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</si>
  <si>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</si>
  <si>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</si>
  <si>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</si>
  <si>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</si>
  <si>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</si>
  <si>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</si>
  <si>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</si>
  <si>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</si>
  <si>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</si>
  <si>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</si>
  <si>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</si>
  <si>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</si>
  <si>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</si>
  <si>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</si>
  <si>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</si>
  <si>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</si>
  <si>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</si>
  <si>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</si>
  <si>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</si>
  <si>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</si>
  <si>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</si>
  <si>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</si>
  <si>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</si>
  <si>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</si>
  <si>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</si>
  <si>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</si>
  <si>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</si>
  <si>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</si>
  <si>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</si>
  <si>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</si>
  <si>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</si>
  <si>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</si>
  <si>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</si>
  <si>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</si>
  <si>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</si>
  <si>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</si>
  <si>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</si>
  <si>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</si>
  <si>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</si>
  <si>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</si>
  <si>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</si>
  <si>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</si>
  <si>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</si>
  <si>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</si>
  <si>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</si>
  <si>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</si>
  <si>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</si>
  <si>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</si>
  <si>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</si>
  <si>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</si>
  <si>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</si>
  <si>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</si>
  <si>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</si>
  <si>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</si>
  <si>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</si>
  <si>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</si>
  <si>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</si>
  <si>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</si>
  <si>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</si>
  <si>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</si>
  <si>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</si>
  <si>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</si>
  <si>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</si>
  <si>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</si>
  <si>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</si>
  <si>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</si>
  <si>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</si>
  <si>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</si>
  <si>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</si>
  <si>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</si>
  <si>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</si>
  <si>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</si>
  <si>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</si>
  <si>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</si>
  <si>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</si>
  <si>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</si>
  <si>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</si>
  <si>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</si>
  <si>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</si>
  <si>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</si>
  <si>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</si>
  <si>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</si>
  <si>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</si>
  <si>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</si>
  <si>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</si>
  <si>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</si>
  <si>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</si>
  <si>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</si>
  <si>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</si>
  <si>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</si>
  <si>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</si>
  <si>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</si>
  <si>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</si>
  <si>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</si>
  <si>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</si>
  <si>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</si>
  <si>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</si>
  <si>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</si>
  <si>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</si>
  <si>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</si>
  <si>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</si>
  <si>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</si>
  <si>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</si>
  <si>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</si>
  <si>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</si>
  <si>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</si>
  <si>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</si>
  <si>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</si>
  <si>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</si>
  <si>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</si>
  <si>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</si>
  <si>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</si>
  <si>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</si>
  <si>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</si>
  <si>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</si>
  <si>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</si>
  <si>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</si>
  <si>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</si>
  <si>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</si>
  <si>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</si>
  <si>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</si>
  <si>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</si>
  <si>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</si>
  <si>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</si>
  <si>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</si>
  <si>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</si>
  <si>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</si>
  <si>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</si>
  <si>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</si>
  <si>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</si>
  <si>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</si>
  <si>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</si>
  <si>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</si>
  <si>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</si>
  <si>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</si>
  <si>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</si>
  <si>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</si>
  <si>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</si>
  <si>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</si>
  <si>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</si>
  <si>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</si>
  <si>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</si>
  <si>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</si>
  <si>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</si>
  <si>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</si>
  <si>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</si>
  <si>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</si>
  <si>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</si>
  <si>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</si>
  <si>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</si>
  <si>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</si>
  <si>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</si>
  <si>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</si>
  <si>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</si>
  <si>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</si>
  <si>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</si>
  <si>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</si>
  <si>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</si>
  <si>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</si>
  <si>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</si>
  <si>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</si>
  <si>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</si>
  <si>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</si>
  <si>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</si>
  <si>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</si>
  <si>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</si>
  <si>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</si>
  <si>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</si>
  <si>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</si>
  <si>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</si>
  <si>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</si>
  <si>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</si>
  <si>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</si>
  <si>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</si>
  <si>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</si>
  <si>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</si>
  <si>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</si>
  <si>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</si>
  <si>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</si>
  <si>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</si>
  <si>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</si>
  <si>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</si>
  <si>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</si>
  <si>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</si>
  <si>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</si>
  <si>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</si>
  <si>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</si>
  <si>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</si>
  <si>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</si>
  <si>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</si>
  <si>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</si>
  <si>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</si>
  <si>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</si>
  <si>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</si>
  <si>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</si>
  <si>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</si>
  <si>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</si>
  <si>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</si>
  <si>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</si>
  <si>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</si>
  <si>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</si>
  <si>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</si>
  <si>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</si>
  <si>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</si>
  <si>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</si>
  <si>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</si>
  <si>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</si>
  <si>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</si>
  <si>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</si>
  <si>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</si>
  <si>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</si>
  <si>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</si>
  <si>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</si>
  <si>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</si>
  <si>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</si>
  <si>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</si>
  <si>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</si>
  <si>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</si>
  <si>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</si>
  <si>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</si>
  <si>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</si>
  <si>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</si>
  <si>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</si>
  <si>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</si>
  <si>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</si>
  <si>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</si>
  <si>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</si>
  <si>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</si>
  <si>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</si>
  <si>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</si>
  <si>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</si>
  <si>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</si>
  <si>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</si>
  <si>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</si>
  <si>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</si>
  <si>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</si>
  <si>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</si>
  <si>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</si>
  <si>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</si>
  <si>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</si>
  <si>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</si>
  <si>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</si>
  <si>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</si>
  <si>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</si>
  <si>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</si>
  <si>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</si>
  <si>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</si>
  <si>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</si>
  <si>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</si>
  <si>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</si>
  <si>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</si>
  <si>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</si>
  <si>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</si>
  <si>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</si>
  <si>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</si>
  <si>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</si>
  <si>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</si>
  <si>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</si>
  <si>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</si>
  <si>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</si>
  <si>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</si>
  <si>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</si>
  <si>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</si>
  <si>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</si>
  <si>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</si>
  <si>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</si>
  <si>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</si>
  <si>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</si>
  <si>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</si>
  <si>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</si>
  <si>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</si>
  <si>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</si>
  <si>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</si>
  <si>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</si>
  <si>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</si>
  <si>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</si>
  <si>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</si>
  <si>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</si>
  <si>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</si>
  <si>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</si>
  <si>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</si>
  <si>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</si>
  <si>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</si>
  <si>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</si>
  <si>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</si>
  <si>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</si>
  <si>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</si>
  <si>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</si>
  <si>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</si>
  <si>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</si>
  <si>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</si>
  <si>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</si>
  <si>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</si>
  <si>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</si>
  <si>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</si>
  <si>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</si>
  <si>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</si>
  <si>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</si>
  <si>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</si>
  <si>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</si>
  <si>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</si>
  <si>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</si>
  <si>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</si>
  <si>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</si>
  <si>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</si>
  <si>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</si>
  <si>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</si>
  <si>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</si>
  <si>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</si>
  <si>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</si>
  <si>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</si>
  <si>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</si>
  <si>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</si>
  <si>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</si>
  <si>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</si>
  <si>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</si>
  <si>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</si>
  <si>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</si>
  <si>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</si>
  <si>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</si>
  <si>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</si>
  <si>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</si>
  <si>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</si>
  <si>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</si>
  <si>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</si>
  <si>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</si>
  <si>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</si>
  <si>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</si>
  <si>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</si>
  <si>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</si>
  <si>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</si>
  <si>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</si>
  <si>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</si>
  <si>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</si>
  <si>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</si>
  <si>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</si>
  <si>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</si>
  <si>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</si>
  <si>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</si>
  <si>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</si>
  <si>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</si>
  <si>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</si>
  <si>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</si>
  <si>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</si>
  <si>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</si>
  <si>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</si>
  <si>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</si>
  <si>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</si>
  <si>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</si>
  <si>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</si>
  <si>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</si>
  <si>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</si>
  <si>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</si>
  <si>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</si>
  <si>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</si>
  <si>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</si>
  <si>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</si>
  <si>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</si>
  <si>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</si>
  <si>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</si>
  <si>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</si>
  <si>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</si>
  <si>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</si>
  <si>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</si>
  <si>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</si>
  <si>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</si>
  <si>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</si>
  <si>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</si>
  <si>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</si>
  <si>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</si>
  <si>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</si>
  <si>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</si>
  <si>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</si>
  <si>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</si>
  <si>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</si>
  <si>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</si>
  <si>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</si>
  <si>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</si>
  <si>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</si>
  <si>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</si>
  <si>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</si>
  <si>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</si>
  <si>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</si>
  <si>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</si>
  <si>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</si>
  <si>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</si>
  <si>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</si>
  <si>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</si>
  <si>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</si>
  <si>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</si>
  <si>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</si>
  <si>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</si>
  <si>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</si>
  <si>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</si>
  <si>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</si>
  <si>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</si>
  <si>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</si>
  <si>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</si>
  <si>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</si>
  <si>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</si>
  <si>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</si>
  <si>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</si>
  <si>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</si>
  <si>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</si>
  <si>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</si>
  <si>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</si>
  <si>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</si>
  <si>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</si>
  <si>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</si>
  <si>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</si>
  <si>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</si>
  <si>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</si>
  <si>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</si>
  <si>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</si>
  <si>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</si>
  <si>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</si>
  <si>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</si>
  <si>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</si>
  <si>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</si>
  <si>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</si>
  <si>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</si>
  <si>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</si>
  <si>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</si>
  <si>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</si>
  <si>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</si>
  <si>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</si>
  <si>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</si>
  <si>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</si>
  <si>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</si>
  <si>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</si>
  <si>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</si>
  <si>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</si>
  <si>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</si>
  <si>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</si>
  <si>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</si>
  <si>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</si>
  <si>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</si>
  <si>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</si>
  <si>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</si>
  <si>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</si>
  <si>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</si>
  <si>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</si>
  <si>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</si>
  <si>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</si>
  <si>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</si>
  <si>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</si>
  <si>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</si>
  <si>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</si>
  <si>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</si>
  <si>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</si>
  <si>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</si>
  <si>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</si>
  <si>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</si>
  <si>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</si>
  <si>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</si>
  <si>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</si>
  <si>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</si>
  <si>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</si>
  <si>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</si>
  <si>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</si>
  <si>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</si>
  <si>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</si>
  <si>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</si>
  <si>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</si>
  <si>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</si>
  <si>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</si>
  <si>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</si>
  <si>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</si>
  <si>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</si>
  <si>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</si>
  <si>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</si>
  <si>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</si>
  <si>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</si>
  <si>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</si>
  <si>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</si>
  <si>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</si>
  <si>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</si>
  <si>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</si>
  <si>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</si>
  <si>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</si>
  <si>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</si>
  <si>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</si>
  <si>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</si>
  <si>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</si>
  <si>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</si>
  <si>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</si>
  <si>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</si>
  <si>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</si>
  <si>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</si>
  <si>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</si>
  <si>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</si>
  <si>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</si>
  <si>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</si>
  <si>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</si>
  <si>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</si>
  <si>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</si>
  <si>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</si>
  <si>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</si>
  <si>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</si>
  <si>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</si>
  <si>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</si>
  <si>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</si>
  <si>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</si>
  <si>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</si>
  <si>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</si>
  <si>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</si>
  <si>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</si>
  <si>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</si>
  <si>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</si>
  <si>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</si>
  <si>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</si>
  <si>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</si>
  <si>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</si>
  <si>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</si>
  <si>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</si>
  <si>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</si>
  <si>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</si>
  <si>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</si>
  <si>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</si>
  <si>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</si>
  <si>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</si>
  <si>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</si>
  <si>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</si>
  <si>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</si>
  <si>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</si>
  <si>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</si>
  <si>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</si>
  <si>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</si>
  <si>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</si>
  <si>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</si>
  <si>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</si>
  <si>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</si>
  <si>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</si>
  <si>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</si>
  <si>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</si>
  <si>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</si>
  <si>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</si>
  <si>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</si>
  <si>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</si>
  <si>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</si>
  <si>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</si>
  <si>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</si>
  <si>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</si>
  <si>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</si>
  <si>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</si>
  <si>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</si>
  <si>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</si>
  <si>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</si>
  <si>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</si>
  <si>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</si>
  <si>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</si>
  <si>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</si>
  <si>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</si>
  <si>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</si>
  <si>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</si>
  <si>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</si>
  <si>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</si>
  <si>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</si>
  <si>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</si>
  <si>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</si>
  <si>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</si>
  <si>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</si>
  <si>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</si>
  <si>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</si>
  <si>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</si>
  <si>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</si>
  <si>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</si>
  <si>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</si>
  <si>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</si>
  <si>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</si>
  <si>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</si>
  <si>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</si>
  <si>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</si>
  <si>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</si>
  <si>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</si>
  <si>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</si>
  <si>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</si>
  <si>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</si>
  <si>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</si>
  <si>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</si>
  <si>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</si>
  <si>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</si>
  <si>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</si>
  <si>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</si>
  <si>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</si>
  <si>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</si>
  <si>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</si>
  <si>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</si>
  <si>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</si>
  <si>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</si>
  <si>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</si>
  <si>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</si>
  <si>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</si>
  <si>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</si>
  <si>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</si>
  <si>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</si>
  <si>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</si>
  <si>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</si>
  <si>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</si>
  <si>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</si>
  <si>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</si>
  <si>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</si>
  <si>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</si>
  <si>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</si>
  <si>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</si>
  <si>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</si>
  <si>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</si>
  <si>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</si>
  <si>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</si>
  <si>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</si>
  <si>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</si>
  <si>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</si>
  <si>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</si>
  <si>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</si>
  <si>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</si>
  <si>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</si>
  <si>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</si>
  <si>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</si>
  <si>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</si>
  <si>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</si>
  <si>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</si>
  <si>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</si>
  <si>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</si>
  <si>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</si>
  <si>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</si>
  <si>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</si>
  <si>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</si>
  <si>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</si>
  <si>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</si>
  <si>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</si>
  <si>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</si>
  <si>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</si>
  <si>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</si>
  <si>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</si>
  <si>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</si>
  <si>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</si>
  <si>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</si>
  <si>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</si>
  <si>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</si>
  <si>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</si>
  <si>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</si>
  <si>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</si>
  <si>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</si>
  <si>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</si>
  <si>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</si>
  <si>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</si>
  <si>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</si>
  <si>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</si>
  <si>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</si>
  <si>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</si>
  <si>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</si>
  <si>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</si>
  <si>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</si>
  <si>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</si>
  <si>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</si>
  <si>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</si>
  <si>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</si>
  <si>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</si>
  <si>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</si>
  <si>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</si>
  <si>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</si>
  <si>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</si>
  <si>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</si>
  <si>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</si>
  <si>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</si>
  <si>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</si>
  <si>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</si>
  <si>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</si>
  <si>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</si>
  <si>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</si>
  <si>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</si>
  <si>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</si>
  <si>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</si>
  <si>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</si>
  <si>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</si>
  <si>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</si>
  <si>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</si>
  <si>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</si>
  <si>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</si>
  <si>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</si>
  <si>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</si>
  <si>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</si>
  <si>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</si>
  <si>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</si>
  <si>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</si>
  <si>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</si>
  <si>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</si>
  <si>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</si>
  <si>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</si>
  <si>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</si>
  <si>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</si>
  <si>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</si>
  <si>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</si>
  <si>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</si>
  <si>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</si>
  <si>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</si>
  <si>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</si>
  <si>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</si>
  <si>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</si>
  <si>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</si>
  <si>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</si>
  <si>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</si>
  <si>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</si>
  <si>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</si>
  <si>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</si>
  <si>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</si>
  <si>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</si>
  <si>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</si>
  <si>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</si>
  <si>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</si>
  <si>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</si>
  <si>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</si>
  <si>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</si>
  <si>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</si>
  <si>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</si>
  <si>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</si>
  <si>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</si>
  <si>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</si>
  <si>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</si>
  <si>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</si>
  <si>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</si>
  <si>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</si>
  <si>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</si>
  <si>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</si>
  <si>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</si>
  <si>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</si>
  <si>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</si>
  <si>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</si>
  <si>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</si>
  <si>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</si>
  <si>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</si>
  <si>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</si>
  <si>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</si>
  <si>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</si>
  <si>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</si>
  <si>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</si>
  <si>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</si>
  <si>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</si>
  <si>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</si>
  <si>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</si>
  <si>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</si>
  <si>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</si>
  <si>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</si>
  <si>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</si>
  <si>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</si>
  <si>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</si>
  <si>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</si>
  <si>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</si>
  <si>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</si>
  <si>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</si>
  <si>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</si>
  <si>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</si>
  <si>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</si>
  <si>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</si>
  <si>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</si>
  <si>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</si>
  <si>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</si>
  <si>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</si>
  <si>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</si>
  <si>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</si>
  <si>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</si>
  <si>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</si>
  <si>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</si>
  <si>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</si>
  <si>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</si>
  <si>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</si>
  <si>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</si>
  <si>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</si>
  <si>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</si>
  <si>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</si>
  <si>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</si>
  <si>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</si>
  <si>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</si>
  <si>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</si>
  <si>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</si>
  <si>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</si>
  <si>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</si>
  <si>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</si>
  <si>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</si>
  <si>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</si>
  <si>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</si>
  <si>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</si>
  <si>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</si>
  <si>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</si>
  <si>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</si>
  <si>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</si>
  <si>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</si>
  <si>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</si>
  <si>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</si>
  <si>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</si>
  <si>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</si>
  <si>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</si>
  <si>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</si>
  <si>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</si>
  <si>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</si>
  <si>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</si>
  <si>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</si>
  <si>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</si>
  <si>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</si>
  <si>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</si>
  <si>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</si>
  <si>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</si>
  <si>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</si>
  <si>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</si>
  <si>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</si>
  <si>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</si>
  <si>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</si>
  <si>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</si>
  <si>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</si>
  <si>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</si>
  <si>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</si>
  <si>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</si>
  <si>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</si>
  <si>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</si>
  <si>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</si>
  <si>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</si>
  <si>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</si>
  <si>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</si>
  <si>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</si>
  <si>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</si>
  <si>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</si>
  <si>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</si>
  <si>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</si>
  <si>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</si>
  <si>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</si>
  <si>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</si>
  <si>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</si>
  <si>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</si>
  <si>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</si>
  <si>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</si>
  <si>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</si>
  <si>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</si>
  <si>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</si>
  <si>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</si>
  <si>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</si>
  <si>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</si>
  <si>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</si>
  <si>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</si>
  <si>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</si>
  <si>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</si>
  <si>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</si>
  <si>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</si>
  <si>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</si>
  <si>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</si>
  <si>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</si>
  <si>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</si>
  <si>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</si>
  <si>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</si>
  <si>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</si>
  <si>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</si>
  <si>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</si>
  <si>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</si>
  <si>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</si>
  <si>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</si>
  <si>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</si>
  <si>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</si>
  <si>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</si>
  <si>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</si>
  <si>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</si>
  <si>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</si>
  <si>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</si>
  <si>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</si>
  <si>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</si>
  <si>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</si>
  <si>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</si>
  <si>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</si>
  <si>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</si>
  <si>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</si>
  <si>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</si>
  <si>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</si>
  <si>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</si>
  <si>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</si>
  <si>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</si>
  <si>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</si>
  <si>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</si>
  <si>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</si>
  <si>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</si>
  <si>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</si>
  <si>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</si>
  <si>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</si>
  <si>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</si>
  <si>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</si>
  <si>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</si>
  <si>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</si>
  <si>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</si>
  <si>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</si>
  <si>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</si>
  <si>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</si>
  <si>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</si>
  <si>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</si>
  <si>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</si>
  <si>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</si>
  <si>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</si>
  <si>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</si>
  <si>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</si>
  <si>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</si>
  <si>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</si>
  <si>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</si>
  <si>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</si>
  <si>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</si>
  <si>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</si>
  <si>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</si>
  <si>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</si>
  <si>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</si>
  <si>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</si>
  <si>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</si>
  <si>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</si>
  <si>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</si>
  <si>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</si>
  <si>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</si>
  <si>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</si>
  <si>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</si>
  <si>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</si>
  <si>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</si>
  <si>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</si>
  <si>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</si>
  <si>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</si>
  <si>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</si>
  <si>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</si>
  <si>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</si>
  <si>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</si>
  <si>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</si>
  <si>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</si>
  <si>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</si>
  <si>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</si>
  <si>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</si>
  <si>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</si>
  <si>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</si>
  <si>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</si>
  <si>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</si>
  <si>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</si>
  <si>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</si>
  <si>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</si>
  <si>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</si>
  <si>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</si>
  <si>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</si>
  <si>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</si>
  <si>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</si>
  <si>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</si>
  <si>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</si>
  <si>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</si>
  <si>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</si>
  <si>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</si>
  <si>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</si>
  <si>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</si>
  <si>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</si>
  <si>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</si>
  <si>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</si>
  <si>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</si>
  <si>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</si>
  <si>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</si>
  <si>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</si>
  <si>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</si>
  <si>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</si>
  <si>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</si>
  <si>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</si>
  <si>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</si>
  <si>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</si>
  <si>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</si>
  <si>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</si>
  <si>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</si>
  <si>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</si>
  <si>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</si>
  <si>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</si>
  <si>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</si>
  <si>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</si>
  <si>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</si>
  <si>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</si>
  <si>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</si>
  <si>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</si>
  <si>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</si>
  <si>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</si>
  <si>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</si>
  <si>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</si>
  <si>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</si>
  <si>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</si>
  <si>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</si>
  <si>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</si>
  <si>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</si>
  <si>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</si>
  <si>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</si>
  <si>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</si>
  <si>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</si>
  <si>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</si>
  <si>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</si>
  <si>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</si>
  <si>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</si>
  <si>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</si>
  <si>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</si>
  <si>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</si>
  <si>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</si>
  <si>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</si>
  <si>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</si>
  <si>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</si>
  <si>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</si>
  <si>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</si>
  <si>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</si>
  <si>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</si>
  <si>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</si>
  <si>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</si>
  <si>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</si>
  <si>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</si>
  <si>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</si>
  <si>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</si>
  <si>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</si>
  <si>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</si>
  <si>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</si>
  <si>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</si>
  <si>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</si>
  <si>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</si>
  <si>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</si>
  <si>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</si>
  <si>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</si>
  <si>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</si>
  <si>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</si>
  <si>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</si>
  <si>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</si>
  <si>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</si>
  <si>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</si>
  <si>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</si>
  <si>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</si>
  <si>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</si>
  <si>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</si>
  <si>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</si>
  <si>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</si>
  <si>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</si>
  <si>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</si>
  <si>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</si>
  <si>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</si>
  <si>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</si>
  <si>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</si>
  <si>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</si>
  <si>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</si>
  <si>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</si>
  <si>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</si>
  <si>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</si>
  <si>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</si>
  <si>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</si>
  <si>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</si>
  <si>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</si>
  <si>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</si>
  <si>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</si>
  <si>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</si>
  <si>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</si>
  <si>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</si>
  <si>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</si>
  <si>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</si>
  <si>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</si>
  <si>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</si>
  <si>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</si>
  <si>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</si>
  <si>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</si>
  <si>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</si>
  <si>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</si>
  <si>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</si>
  <si>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</si>
  <si>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</si>
  <si>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</si>
  <si>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</si>
  <si>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</si>
  <si>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</si>
  <si>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</si>
  <si>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</si>
  <si>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</si>
  <si>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</si>
  <si>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</si>
  <si>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</si>
  <si>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</si>
  <si>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</si>
  <si>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</si>
  <si>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</si>
  <si>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</si>
  <si>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</si>
  <si>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</si>
  <si>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</si>
  <si>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</si>
  <si>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</si>
  <si>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</si>
  <si>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</si>
  <si>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</si>
  <si>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</si>
  <si>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</si>
  <si>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</si>
  <si>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</si>
  <si>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</si>
  <si>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</si>
  <si>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</si>
  <si>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</si>
  <si>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</si>
  <si>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</si>
  <si>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</si>
  <si>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</si>
  <si>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</si>
  <si>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</si>
  <si>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</si>
  <si>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</si>
  <si>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</si>
  <si>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</si>
  <si>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</si>
  <si>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</si>
  <si>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</si>
  <si>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</si>
  <si>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</si>
  <si>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</si>
  <si>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</si>
  <si>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</si>
  <si>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</si>
  <si>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</si>
  <si>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</si>
  <si>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</si>
  <si>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</si>
  <si>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</si>
  <si>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</si>
  <si>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</si>
  <si>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</si>
  <si>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</si>
  <si>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</si>
  <si>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</si>
  <si>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</si>
  <si>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</si>
  <si>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</si>
  <si>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</si>
  <si>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</si>
  <si>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</si>
  <si>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</si>
  <si>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</si>
  <si>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</si>
  <si>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</si>
  <si>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</si>
  <si>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</si>
  <si>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</si>
  <si>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</si>
  <si>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</si>
  <si>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</si>
  <si>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</si>
  <si>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</si>
  <si>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</si>
  <si>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</si>
  <si>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</si>
  <si>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</si>
  <si>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</si>
  <si>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</si>
  <si>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</si>
  <si>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</si>
  <si>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</si>
  <si>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</si>
  <si>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</si>
  <si>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</si>
  <si>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</si>
  <si>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</si>
  <si>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</si>
  <si>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</si>
  <si>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</si>
  <si>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</si>
  <si>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</si>
  <si>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</si>
  <si>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</si>
  <si>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</si>
  <si>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</si>
  <si>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</si>
  <si>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</si>
  <si>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</si>
  <si>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</si>
  <si>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</si>
  <si>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</si>
  <si>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</si>
  <si>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</si>
  <si>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</si>
  <si>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</si>
  <si>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</si>
  <si>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</si>
  <si>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</si>
  <si>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</si>
  <si>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</si>
  <si>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</si>
  <si>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</si>
  <si>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</si>
  <si>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</si>
  <si>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</si>
  <si>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</si>
  <si>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</si>
  <si>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</si>
  <si>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</si>
  <si>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</si>
  <si>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</si>
  <si>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</si>
  <si>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</si>
  <si>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</si>
  <si>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</si>
  <si>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</si>
  <si>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</si>
  <si>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</si>
  <si>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</si>
  <si>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</si>
  <si>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</si>
  <si>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</si>
  <si>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</si>
  <si>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</si>
  <si>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</si>
  <si>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</si>
  <si>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</si>
  <si>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</si>
  <si>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</si>
  <si>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</si>
  <si>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</si>
  <si>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</si>
  <si>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</si>
  <si>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</si>
  <si>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</si>
  <si>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</si>
  <si>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</si>
  <si>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</si>
  <si>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</si>
  <si>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</si>
  <si>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</si>
  <si>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</si>
  <si>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</si>
  <si>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</si>
  <si>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</si>
  <si>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</si>
  <si>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</si>
  <si>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</si>
  <si>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</si>
  <si>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</si>
  <si>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</si>
  <si>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</si>
  <si>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</si>
  <si>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</si>
  <si>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</si>
  <si>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</si>
  <si>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</si>
  <si>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</si>
  <si>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</si>
  <si>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</si>
  <si>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</si>
  <si>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</si>
  <si>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</si>
  <si>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</si>
  <si>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</si>
  <si>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</si>
  <si>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</si>
  <si>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</si>
  <si>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</si>
  <si>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</si>
  <si>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</si>
  <si>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</si>
  <si>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</si>
  <si>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</si>
  <si>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</si>
  <si>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</si>
  <si>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</si>
  <si>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</si>
  <si>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</si>
  <si>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</si>
  <si>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</si>
  <si>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</si>
  <si>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</si>
  <si>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</si>
  <si>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</si>
  <si>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</si>
  <si>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</si>
  <si>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</si>
  <si>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</si>
  <si>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</si>
  <si>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</si>
  <si>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</si>
  <si>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</si>
  <si>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</si>
  <si>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</si>
  <si>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</si>
  <si>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</si>
  <si>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</si>
  <si>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</si>
  <si>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</si>
  <si>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</si>
  <si>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</si>
  <si>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</si>
  <si>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</si>
  <si>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</si>
  <si>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</si>
  <si>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</si>
  <si>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</si>
  <si>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</si>
  <si>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</si>
  <si>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</si>
  <si>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</si>
  <si>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</si>
  <si>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</si>
  <si>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</si>
  <si>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</si>
  <si>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</si>
  <si>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</si>
  <si>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</si>
  <si>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</si>
  <si>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</si>
  <si>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</si>
  <si>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</si>
  <si>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</si>
  <si>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</si>
  <si>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</si>
  <si>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</si>
  <si>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</si>
  <si>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</si>
  <si>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</si>
  <si>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</si>
  <si>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</si>
  <si>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</si>
  <si>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</si>
  <si>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</si>
  <si>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</si>
  <si>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</si>
  <si>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</si>
  <si>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</si>
  <si>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</si>
  <si>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</si>
  <si>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</si>
  <si>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</si>
  <si>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</si>
  <si>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</si>
  <si>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</si>
  <si>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</si>
  <si>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</si>
  <si>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</si>
  <si>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</si>
  <si>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</si>
  <si>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</si>
  <si>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</si>
  <si>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</si>
  <si>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</si>
  <si>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</si>
  <si>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</si>
  <si>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</si>
  <si>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</si>
  <si>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</si>
  <si>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</si>
  <si>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</si>
  <si>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</si>
  <si>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</si>
  <si>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</si>
  <si>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</si>
  <si>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</si>
  <si>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</si>
  <si>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</si>
  <si>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</si>
  <si>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</si>
  <si>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</si>
  <si>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</si>
  <si>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</si>
  <si>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</si>
  <si>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</si>
  <si>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</si>
  <si>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</si>
  <si>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</si>
  <si>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</si>
  <si>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</si>
  <si>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</si>
  <si>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</si>
  <si>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</si>
  <si>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</si>
  <si>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</si>
  <si>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</si>
  <si>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</si>
  <si>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</si>
  <si>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</si>
  <si>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</si>
  <si>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</si>
  <si>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</si>
  <si>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</si>
  <si>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</si>
  <si>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</si>
  <si>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</si>
  <si>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</si>
  <si>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</si>
  <si>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</si>
  <si>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</si>
  <si>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</si>
  <si>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</si>
  <si>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</si>
  <si>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</si>
  <si>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</si>
  <si>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</si>
  <si>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</si>
  <si>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</si>
  <si>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</si>
  <si>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</si>
  <si>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</si>
  <si>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</si>
  <si>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</si>
  <si>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</si>
  <si>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</si>
  <si>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</si>
  <si>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</si>
  <si>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</si>
  <si>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</si>
  <si>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</si>
  <si>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</si>
  <si>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</si>
  <si>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</si>
  <si>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</si>
  <si>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</si>
  <si>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</si>
  <si>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</si>
  <si>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</si>
  <si>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</si>
  <si>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</si>
  <si>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</si>
  <si>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</si>
  <si>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</si>
  <si>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</si>
  <si>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</si>
  <si>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</si>
  <si>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</si>
  <si>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</si>
  <si>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</si>
  <si>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</si>
  <si>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</si>
  <si>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</si>
  <si>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</si>
  <si>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</si>
  <si>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</si>
  <si>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</si>
  <si>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</si>
  <si>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</si>
  <si>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</si>
  <si>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</si>
  <si>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</si>
  <si>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</si>
  <si>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</si>
  <si>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</si>
  <si>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</si>
  <si>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</si>
  <si>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</si>
  <si>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</si>
  <si>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</si>
  <si>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</si>
  <si>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</si>
  <si>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</si>
  <si>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</si>
  <si>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</si>
  <si>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</si>
  <si>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</si>
  <si>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</si>
  <si>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</si>
  <si>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</si>
  <si>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</si>
  <si>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</si>
  <si>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</si>
  <si>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</si>
  <si>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</si>
  <si>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</si>
  <si>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</si>
  <si>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</si>
  <si>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</si>
  <si>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</si>
  <si>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</si>
  <si>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</si>
  <si>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</si>
  <si>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</si>
  <si>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</si>
  <si>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</si>
  <si>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</si>
  <si>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</si>
  <si>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</si>
  <si>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</si>
  <si>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</si>
  <si>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</si>
  <si>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</si>
  <si>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</si>
  <si>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</si>
  <si>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</si>
  <si>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</si>
  <si>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</si>
  <si>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</si>
  <si>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</si>
  <si>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</si>
  <si>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</si>
  <si>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</si>
  <si>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</si>
  <si>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</si>
  <si>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</si>
  <si>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</si>
  <si>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</si>
  <si>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</si>
  <si>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</si>
  <si>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</si>
  <si>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</si>
  <si>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</si>
  <si>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</si>
  <si>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</si>
  <si>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</si>
  <si>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</si>
  <si>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</si>
  <si>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</si>
  <si>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</si>
  <si>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</si>
  <si>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</si>
  <si>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</si>
  <si>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</si>
  <si>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</si>
  <si>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</si>
  <si>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</si>
  <si>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</si>
  <si>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</si>
  <si>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</si>
  <si>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</si>
  <si>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</si>
  <si>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</si>
  <si>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</si>
  <si>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</si>
  <si>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</si>
  <si>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</si>
  <si>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</si>
  <si>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</si>
  <si>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</si>
  <si>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</si>
  <si>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</si>
  <si>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</si>
  <si>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</si>
  <si>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</si>
  <si>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</si>
  <si>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</si>
  <si>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</si>
  <si>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</si>
  <si>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</si>
  <si>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</si>
  <si>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</si>
  <si>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</si>
  <si>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</si>
  <si>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</si>
  <si>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</si>
  <si>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</si>
  <si>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</si>
  <si>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</si>
  <si>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</si>
  <si>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</si>
  <si>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</si>
  <si>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</si>
  <si>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</si>
  <si>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</si>
  <si>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</si>
  <si>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</si>
  <si>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</si>
  <si>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</si>
  <si>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</si>
  <si>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</si>
  <si>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</si>
  <si>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</si>
  <si>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</si>
  <si>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</si>
  <si>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</si>
  <si>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</si>
  <si>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</si>
  <si>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</si>
  <si>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</si>
  <si>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</si>
  <si>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</si>
  <si>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</si>
  <si>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</si>
  <si>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</si>
  <si>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</si>
  <si>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</si>
  <si>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</si>
  <si>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</si>
  <si>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</si>
  <si>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</si>
  <si>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</si>
  <si>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</si>
  <si>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</si>
  <si>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</si>
  <si>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</si>
  <si>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</si>
  <si>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</si>
  <si>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</si>
  <si>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</si>
  <si>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</si>
  <si>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</si>
  <si>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</si>
  <si>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</si>
  <si>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</si>
  <si>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</si>
  <si>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</si>
  <si>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</si>
  <si>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</si>
  <si>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</si>
  <si>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</si>
  <si>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</si>
  <si>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</si>
  <si>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</si>
  <si>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</si>
  <si>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</si>
  <si>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</si>
  <si>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</si>
  <si>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</si>
  <si>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</si>
  <si>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</si>
  <si>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</si>
  <si>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</si>
  <si>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</si>
  <si>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</si>
  <si>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</si>
  <si>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</si>
  <si>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</si>
  <si>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</si>
  <si>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</si>
  <si>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</si>
  <si>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</si>
  <si>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</si>
  <si>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</si>
  <si>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</si>
  <si>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</si>
  <si>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</si>
  <si>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</si>
  <si>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</si>
  <si>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</si>
  <si>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</si>
  <si>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</si>
  <si>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</si>
  <si>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</si>
  <si>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</si>
  <si>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</si>
  <si>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</si>
  <si>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</si>
  <si>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</si>
  <si>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</si>
  <si>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</si>
  <si>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</si>
  <si>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</si>
  <si>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</si>
  <si>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</si>
  <si>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</si>
  <si>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</si>
  <si>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</si>
  <si>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</si>
  <si>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</si>
  <si>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ETA 20 km</t>
  </si>
  <si>
    <t xml:space="preserve">no PCM </t>
  </si>
  <si>
    <t>ETA 55 min</t>
  </si>
  <si>
    <t>PCM-20251203-00000404</t>
  </si>
  <si>
    <t>access issue, site located at militry base, team try to access at 9 AM</t>
  </si>
  <si>
    <t>PCM-20251203-00000464</t>
  </si>
  <si>
    <t xml:space="preserve">EM team need 100 min </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</si>
  <si>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</si>
  <si>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</si>
  <si>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</si>
  <si>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</si>
  <si>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</si>
  <si>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120 Min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</si>
  <si>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</si>
  <si>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</si>
  <si>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</si>
  <si>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</si>
  <si>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</si>
  <si>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</si>
  <si>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</si>
  <si>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</si>
  <si>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</si>
  <si>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PCM-20251203-00000567</t>
  </si>
  <si>
    <t xml:space="preserve">EM team need 5 min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</si>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</sst>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331.46124583333585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45994.409671759262</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45994.409671759262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45994.409671759262</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45994.409671759262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45994.409671759262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45994.409671759262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45994.409671759262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45994.409671759262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45994.409671759262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45994.409671759262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45994.409671759262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45994.409671759262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45994.409671759262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45994.409671759262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45994.409671759262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45994.409671759262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45994.409671759262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45994.409671759262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45994.409671759262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45994.409671759262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45994.409671759262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45994.409671759262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45994.409671759262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45994.409671759262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45994.409671759262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45994.409671759262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45994.409671759262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45994.409671759262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45994.409671759262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45994.409671759262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45994.409671759262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45994.409671759262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45994.409671759262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45994.409671759262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45994.409671759262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45994.409671759262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45994.409671759262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45994.409671759262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45994.409671759262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45994.409671759262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45994.409671759262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45994.409671759262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45994.409671759262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45994.409671759262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45994.409671759262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45994.409671759262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45994.409671759262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45994.409671759262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45994.409671759262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45994.409671759262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45994.409671759262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45994.409671759262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45994.409671759262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45994.409671759262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45994.409671759262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45994.409671759262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45994.409671759262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45994.409671759262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45994.409671759262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45994.409671759262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45994.409671759262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45994.409671759262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45994.409671759262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45994.409671759262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45994.409671759262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45994.409671759262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45994.409671759262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45994.409671759262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45994.409671759262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45994.409671759262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45994.409671759262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45994.409671759262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45994.409671759262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45994.409671759262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45994.409671759262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45994.409671759262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45994.409671759262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45994.409671759262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45994.409671759262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45994.409671759262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45994.409671759262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45994.409671759262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45994.409671759262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45994.409671759262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45994.409671759262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45994.409671759262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45994.409671759262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45994.409671759262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45994.409671759262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45994.409671759262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45994.409671759262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45994.409671759262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45994.409671759262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45994.409671759262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45994.409671759262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45994.409671759262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45994.409671759262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45994.409671759262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45994.409671759262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45994.409671759262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45994.409671759262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45994.409671759262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45994.409671759262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45994.409671759262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45994.409671759262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45994.409671759262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45994.409671759262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45994.409671759262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45994.409671759262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45994.409671759262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45994.409671759262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45994.409671759262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45994.409671759262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45994.409671759262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45994.409671759262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45994.409671759262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45994.409671759262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45994.409671759262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45994.409671759262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45994.409671759262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45994.409671759262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45994.409671759262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45994.409671759262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45994.409671759262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45994.409671759262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45994.409671759262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45994.409671759262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45994.409671759262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45994.409671759262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45994.409671759262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45994.409671759262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45994.409671759262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45994.409671759262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45994.409671759262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45994.409671759262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45994.409671759262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45994.409671759262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45994.409671759262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45994.409671759262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45994.409671759262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45994.409671759262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45994.409671759262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45994.409671759262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45994.409671759262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45994.409671759262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45994.409671759262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45994.409671759262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45994.409671759262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45994.409671759262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45994.409671759262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45994.409671759262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45994.409671759262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45994.409671759262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45994.409671759262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45994.409671759262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45994.409671759262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45994.409671759262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45994.409671759262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45994.409671759262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45994.409671759262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45994.409671759262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45994.409671759262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45994.409671759262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45994.409671759262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45994.409671759262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45994.409671759262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45994.409671759262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45994.409671759262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45994.409671759262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45994.409671759262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45994.409671759262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45994.409671759262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45994.409671759262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45994.409671759262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45994.409671759262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45994.409671759262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45994.409671759262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45994.409671759262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45994.409671759262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45994.409671759262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45994.409671759262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45994.409671759262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45994.409671759262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45994.409671759262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45994.409671759262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45994.409671759262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45994.409671759262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45994.409671759262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45994.409671759262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45994.409671759262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45994.409671759262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45994.409671759262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45994.409671759262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45994.409671759262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45994.409671759262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45994.409671759262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45994.409671759262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45994.409671759262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45994.409671759262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45994.409671759262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45994.409671759262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45994.409671759262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45994.409671759262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45994.409671759262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45994.409671759262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45994.409671759262</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B0DDB1C5-6924-4D4A-ABE1-AB0682AC5C03}"/>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169.40983379630052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10.022252777780523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5.6697222222283017E-2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24312</v>
      </c>
      <c r="E6" s="99"/>
      <c r="F6" s="100"/>
      <c r="G6" s="101">
        <f ca="1">IFERROR(NOW()-F6,"-")</f>
        <v>45994.409671759262</v>
      </c>
      <c r="H6" s="100">
        <v>45994.383055555554</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45994.409671759262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45994.409671759262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45994.409671759262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45994.409671759262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45994.409671759262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45994.409671759262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45994.409671759262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45994.409671759262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45994.409671759262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45994.409671759262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45994.409671759262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45994.409671759262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45994.409671759262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45994.409671759262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45994.409671759262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45994.409671759262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45994.409671759262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45994.409671759262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45994.409671759262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45994.409671759262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45994.409671759262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45994.409671759262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45994.409671759262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45994.409671759262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45994.409671759262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45994.409671759262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45994.409671759262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45994.409671759262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45994.409671759262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45994.409671759262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45994.409671759262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45994.409671759262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45994.409671759262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45994.409671759262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11115</v>
      </c>
      <c r="E2" s="18" t="s">
        <v>39106</v>
      </c>
      <c r="F2" s="20">
        <v>45994.276666666665</v>
      </c>
      <c r="G2" s="21">
        <f t="shared" ref="G2:G22" ca="1" si="0">IFERROR(NOW()-F2,"-")</f>
        <v>0.13300509259715909</v>
      </c>
      <c r="H2" s="22">
        <v>45994.271249999998</v>
      </c>
      <c r="I2" s="19" t="str">
        <f>IFERROR(VLOOKUP(D2,DB!A:F,6,0),"")</f>
        <v>SCECO</v>
      </c>
      <c r="J2" s="18" t="str">
        <f>IFERROR(VLOOKUP(D2,DB!A:G,7,0),"")</f>
        <v>Dead</v>
      </c>
      <c r="K2" s="42" t="s">
        <v>39197</v>
      </c>
      <c r="L2" s="23" t="str">
        <f>IFERROR(VLOOKUP(D2,DB!A:I,9,0),"")</f>
        <v>Latis</v>
      </c>
    </row>
    <row r="3" spans="1:13" ht="15" customHeight="1">
      <c r="A3" s="19" t="s">
        <v>39198</v>
      </c>
      <c r="B3" s="58" t="str">
        <f>IFERROR(VLOOKUP(D3,DB!A:K,11,0),"")</f>
        <v>R3</v>
      </c>
      <c r="C3" s="18">
        <v>2</v>
      </c>
      <c r="D3" s="18" t="s">
        <v>17977</v>
      </c>
      <c r="E3" s="18" t="s">
        <v>39106</v>
      </c>
      <c r="F3" s="20">
        <v>45994.309594907405</v>
      </c>
      <c r="G3" s="21">
        <f t="shared" ca="1" si="0"/>
        <v>0.10007685185701121</v>
      </c>
      <c r="H3" s="153">
        <v>45994.304456018515</v>
      </c>
      <c r="I3" s="19" t="str">
        <f>IFERROR(VLOOKUP(D3,DB!A:F,6,0),"")</f>
        <v>SCECO</v>
      </c>
      <c r="J3" s="18" t="str">
        <f>IFERROR(VLOOKUP(D3,DB!A:G,7,0),"")</f>
        <v>Dead</v>
      </c>
      <c r="K3" s="42" t="s">
        <v>39199</v>
      </c>
      <c r="L3" s="23" t="str">
        <f>IFERROR(VLOOKUP(D3,DB!A:I,9,0),"")</f>
        <v>Latis</v>
      </c>
    </row>
    <row r="4" spans="1:13" ht="15" customHeight="1">
      <c r="A4" s="19"/>
      <c r="B4" s="58" t="str">
        <f>IFERROR(VLOOKUP(D4,DB!A:K,11,0),"")</f>
        <v/>
      </c>
      <c r="C4" s="18"/>
      <c r="D4" s="18"/>
      <c r="E4" s="18"/>
      <c r="F4" s="20"/>
      <c r="G4" s="21">
        <f t="shared" ca="1" si="0"/>
        <v>45994.409671759262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45994.409671759262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45994.409671759262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45994.409671759262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45994.409671759262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45994.409671759262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45994.409671759262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45994.409671759262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45994.409671759262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45994.409671759262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45994.409671759262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45994.409671759262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45994.409671759262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45994.409671759262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45994.409671759262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45994.409671759262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45994.409671759262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45994.409671759262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45994.409671759262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45994.409671759262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45994.409671759262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45994.409671759262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45994.409671759262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45994.409671759262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45994.409671759262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45994.409671759262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45994.409671759262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45994.409671759262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45994.409671759262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45994.409671759262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45994.409671759262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45994.409671759262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45994.409671759262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45994.409671759262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45994.409671759262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45994.409671759262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45994.409671759262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45994.409671759262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45994.409671759262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45994.409671759262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45994.409671759262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45994.409671759262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45994.409671759262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45994.409671759262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45994.409671759262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45994.409671759262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45994.409671759262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45994.409671759262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45994.409671759262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45994.409671759262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45994.409671759262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45994.409671759262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45994.409671759262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45994.409671759262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45994.409671759262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45994.409671759262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45994.409671759262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45994.409671759262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45994.409671759262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45994.409671759262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45994.409671759262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45994.409671759262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45994.409671759262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45994.409671759262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45994.409671759262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45994.409671759262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45994.409671759262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45994.409671759262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45994.409671759262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45994.409671759262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45994.409671759262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45994.409671759262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45994.409671759262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45994.409671759262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45994.409671759262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45994.409671759262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45994.409671759262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45994.409671759262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45994.409671759262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45994.409671759262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45994.409671759262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45994.409671759262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45994.409671759262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45994.409671759262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45994.409671759262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45994.409671759262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45994.409671759262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45994.409671759262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45994.409671759262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45994.409671759262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45994.409671759262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45994.409671759262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45994.409671759262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45994.409671759262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45994.409671759262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45994.409671759262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45994.409671759262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45994.409671759262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45994.409671759262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45994.409671759262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45994.409671759262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45994.409671759262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45994.409671759262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45994.409671759262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45994.409671759262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45994.409671759262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45994.409671759262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45994.409671759262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45994.409671759262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45994.409671759262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45994.409671759262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45994.409671759262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45994.409671759262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45994.409671759262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45994.409671759262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45994.409671759262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45994.409671759262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45994.409671759262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45994.409671759262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45994.409671759262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45994.409671759262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45994.409671759262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45994.409671759262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45994.409671759262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45994.409671759262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45994.409671759262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45994.409671759262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45994.409671759262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45994.409671759262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45994.409671759262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45994.409671759262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45994.409671759262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45994.409671759262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45994.409671759262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45994.409671759262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45994.409671759262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45994.409671759262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45994.409671759262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45994.409671759262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45994.409671759262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45994.409671759262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45994.409671759262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45994.409671759262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45994.409671759262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45994.409671759262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45994.409671759262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45994.409671759262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45994.409671759262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45994.409671759262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45994.409671759262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45994.409671759262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45994.409671759262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45994.409671759262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45994.409671759262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45994.409671759262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45994.409671759262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45994.409671759262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45994.409671759262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45994.409671759262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45994.409671759262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45994.409671759262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45994.409671759262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45994.409671759262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45994.409671759262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45994.409671759262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45994.409671759262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45994.409671759262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45994.409671759262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45994.409671759262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45994.409671759262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45994.409671759262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45994.409671759262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45994.409671759262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45994.409671759262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45994.409671759262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45994.409671759262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45994.409671759262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45994.409671759262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45994.409671759262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45994.409671759262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45994.409671759262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45994.409671759262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45994.409671759262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45994.409671759262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45994.409671759262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45994.409671759262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45994.409671759262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45994.409671759262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45994.409671759262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45994.409671759262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45994.409671759262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45994.409671759262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45994.409671759262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45994.409671759262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45994.409671759262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45994.409671759262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45994.409671759262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45994.409671759262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45994.409671759262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45994.409671759262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45994.409671759262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45994.409671759262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45994.409671759262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45994.409671759262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45994.409671759262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45994.409671759262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45994.409671759262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45994.409671759262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45994.409671759262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45994.409671759262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45994.409671759262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45994.409671759262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45994.409671759262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45994.409671759262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45994.409671759262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45994.409671759262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45994.409671759262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45994.409671759262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45994.409671759262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45994.409671759262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45994.409671759262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45994.409671759262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45994.409671759262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45994.409671759262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45994.409671759262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45994.409671759262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45994.409671759262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45994.409671759262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45994.409671759262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45994.409671759262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45994.409671759262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45994.409671759262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45994.409671759262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45994.409671759262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45994.409671759262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45994.409671759262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45994.409671759262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45994.409671759262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45994.409671759262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45994.409671759262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45994.409671759262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45994.409671759262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45994.409671759262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45994.409671759262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45994.409671759262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45994.409671759262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45994.409671759262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45994.409671759262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45994.409671759262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45994.409671759262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45994.409671759262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45994.409671759262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45994.409671759262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45994.409671759262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45994.409671759262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45994.409671759262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45994.409671759262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45994.409671759262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45994.409671759262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45994.409671759262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45994.409671759262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45994.409671759262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45994.409671759262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45994.409671759262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45994.409671759262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45994.409671759262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45994.409671759262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45994.409671759262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45994.409671759262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45994.409671759262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45994.409671759262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45994.409671759262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45994.409671759262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45994.409671759262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45994.409671759262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45994.409671759262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45994.409671759262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45994.409671759262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45994.409671759262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45994.409671759262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45994.409671759262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45994.409671759262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45994.409671759262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45994.409671759262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45994.409671759262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45994.409671759262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45994.409671759262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45994.409671759262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45994.409671759262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45994.409671759262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45994.409671759262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45994.409671759262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45994.409671759262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45994.409671759262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45994.409671759262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45994.409671759262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45994.409671759262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45994.409671759262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45994.409671759262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45994.409671759262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45994.409671759262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45994.409671759262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45994.409671759262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45994.409671759262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45994.409671759262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45994.409671759262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45994.409671759262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45994.409671759262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45994.409671759262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45994.409671759262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45994.409671759262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45994.409671759262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45994.409671759262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45994.409671759262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45994.409671759262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45994.409671759262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45994.409671759262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45994.409671759262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45994.409671759262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45994.409671759262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45994.409671759262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45994.409671759262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45994.409671759262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45994.409671759262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45994.409671759262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45994.409671759262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45994.409671759262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45994.409671759262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45994.409671759262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45994.409671759262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45994.409671759262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45994.409671759262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45994.409671759262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45994.409671759262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45994.409671759262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45994.409671759262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45994.409671759262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45994.409671759262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45994.409671759262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45994.409671759262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45994.409671759262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45994.409671759262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45994.409671759262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45994.409671759262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45994.409671759262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45994.409671759262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45994.409671759262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45994.409671759262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45994.409671759262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45994.409671759262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45994.409671759262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45994.409671759262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45994.409671759262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45994.409671759262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45994.409671759262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45994.409671759262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45994.409671759262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45994.409671759262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45994.409671759262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45994.409671759262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45994.409671759262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45994.409671759262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45994.409671759262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45994.409671759262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45994.409671759262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45994.409671759262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45994.409671759262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45994.409671759262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45994.409671759262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45994.409671759262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45994.409671759262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45994.409671759262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45994.409671759262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45994.409671759262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45994.409671759262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45994.409671759262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45994.409671759262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45994.409671759262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45994.409671759262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45994.409671759262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45994.409671759262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45994.409671759262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45994.409671759262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45994.409671759262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45994.409671759262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45994.409671759262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45994.409671759262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45994.409671759262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45994.409671759262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45994.409671759262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45994.409671759262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45994.409671759262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45994.409671759262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45994.409671759262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45994.409671759262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45994.409671759262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45994.409671759262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45994.409671759262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45994.409671759262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45994.409671759262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45994.409671759262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45994.409671759262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45994.409671759262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45994.409671759262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45994.409671759262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45994.409671759262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45994.409671759262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45994.409671759262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45994.409671759262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45994.409671759262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45994.409671759262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45994.409671759262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45994.409671759262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45994.409671759262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45994.409671759262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45994.409671759262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45994.409671759262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45994.409671759262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45994.409671759262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45994.409671759262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45994.409671759262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45994.409671759262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45994.409671759262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45994.409671759262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45994.409671759262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45994.409671759262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45994.409671759262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45994.409671759262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45994.409671759262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45994.409671759262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45994.409671759262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45994.409671759262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45994.409671759262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45994.409671759262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45994.409671759262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45994.409671759262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45994.409671759262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45994.409671759262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45994.409671759262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45994.409671759262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45994.409671759262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45994.409671759262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45994.409671759262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45994.409671759262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45994.409671759262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45994.409671759262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45994.409671759262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45994.409671759262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45994.409671759262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45994.409671759262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45994.409671759262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45994.409671759262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45994.409671759262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45994.409671759262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45994.409671759262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45994.409671759262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45994.409671759262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45994.409671759262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45994.409671759262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45994.409671759262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45994.409671759262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45994.409671759262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45994.409671759262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45994.409671759262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45994.409671759262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45994.409671759262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45994.409671759262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45994.409671759262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45994.409671759262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45994.409671759262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45994.409671759262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45994.409671759262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45994.409671759262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45994.409671759262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45994.409671759262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45994.409671759262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45994.409671759262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45994.409671759262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45994.409671759262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45994.409671759262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45994.409671759262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45994.409671759262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45994.409671759262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45994.409671759262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45994.409671759262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45994.409671759262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45994.409671759262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45994.409671759262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45994.409671759262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45994.409671759262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45994.409671759262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45994.409671759262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45994.409671759262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45994.409671759262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45994.409671759262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45994.409671759262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45994.409671759262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45994.409671759262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45994.409671759262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45994.409671759262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45994.409671759262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45994.409671759262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45994.409671759262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45994.409671759262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45994.409671759262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45994.409671759262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45994.409671759262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45994.409671759262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45994.409671759262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45994.409671759262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45994.409671759262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45994.409671759262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45994.409671759262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45994.409671759262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45994.409671759262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45994.409671759262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45994.409671759262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45994.409671759262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45994.409671759262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45994.409671759262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45994.409671759262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45994.409671759262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45994.409671759262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45994.409671759262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45994.409671759262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45994.409671759262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45994.409671759262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45994.409671759262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45994.409671759262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45994.409671759262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45994.409671759262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45994.409671759262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45994.409671759262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45994.409671759262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45994.409671759262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45994.409671759262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45994.409671759262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45994.409671759262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45994.409671759262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45994.409671759262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45994.409671759262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45994.409671759262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45994.409671759262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45994.409671759262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45994.409671759262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45994.409671759262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45994.409671759262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45994.409671759262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45994.409671759262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45994.409671759262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45994.409671759262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45994.409671759262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45994.409671759262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45994.409671759262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45994.409671759262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45994.409671759262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45994.409671759262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45994.409671759262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45994.409671759262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45994.409671759262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45994.409671759262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45994.409671759262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45994.409671759262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45994.409671759262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45994.409671759262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45994.409671759262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45994.409671759262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45994.409671759262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45994.409671759262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45994.409671759262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45994.409671759262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45994.409671759262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45994.409671759262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45994.409671759262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45994.409671759262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45994.409671759262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45994.409671759262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45994.409671759262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45994.409671759262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45994.409671759262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45994.409671759262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45994.409671759262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45994.409671759262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45994.409671759262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45994.409671759262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45994.409671759262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45994.409671759262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45994.409671759262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45994.409671759262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45994.409671759262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45994.409671759262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45994.409671759262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45994.409671759262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45994.409671759262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45994.409671759262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45994.409671759262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45994.409671759262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45994.409671759262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45994.409671759262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45994.409671759262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45994.409671759262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45994.409671759262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45994.409671759262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45994.409671759262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45994.409671759262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45994.409671759262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45994.409671759262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45994.409671759262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45994.409671759262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45994.409671759262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45994.409671759262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45994.409671759262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45994.409671759262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45994.409671759262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45994.409671759262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45994.409671759262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45994.409671759262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45994.409671759262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45994.409671759262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45994.409671759262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45994.409671759262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45994.409671759262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45994.409671759262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45994.409671759262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45994.409671759262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45994.409671759262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45994.409671759262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45994.409671759262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45994.409671759262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45994.409671759262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45994.409671759262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45994.409671759262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45994.409671759262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45994.409671759262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45994.409671759262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45994.409671759262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45994.409671759262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45994.409671759262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45994.409671759262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45994.409671759262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45994.409671759262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45994.409671759262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45994.409671759262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45994.409671759262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45994.409671759262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45994.409671759262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45994.409671759262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45994.409671759262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45994.409671759262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45994.409671759262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45994.409671759262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45994.409671759262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45994.409671759262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45994.409671759262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45994.409671759262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45994.409671759262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45994.409671759262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45994.409671759262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45994.409671759262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45994.409671759262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45994.409671759262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45994.409671759262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45994.409671759262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45994.409671759262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45994.409671759262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45994.409671759262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45994.409671759262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45994.409671759262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45994.409671759262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45994.409671759262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45994.409671759262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45994.409671759262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45994.409671759262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45994.409671759262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45994.409671759262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45994.409671759262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45994.409671759262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45994.409671759262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45994.409671759262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45994.409671759262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45994.409671759262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45994.409671759262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45994.409671759262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45994.409671759262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45994.409671759262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45994.409671759262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45994.409671759262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45994.409671759262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45994.409671759262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45994.409671759262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45994.409671759262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45994.409671759262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45994.409671759262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45994.409671759262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45994.409671759262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45994.409671759262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45994.409671759262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45994.409671759262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45994.409671759262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45994.409671759262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45994.409671759262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45994.409671759262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45994.409671759262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45994.409671759262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45994.409671759262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45994.409671759262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45994.409671759262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45994.409671759262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45994.409671759262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45994.409671759262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45994.409671759262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45994.409671759262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45994.409671759262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45994.409671759262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45994.409671759262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45994.409671759262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45994.409671759262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45994.409671759262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45994.409671759262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45994.409671759262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45994.409671759262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45994.409671759262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45994.409671759262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45994.409671759262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45994.409671759262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45994.409671759262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45994.409671759262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45994.409671759262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45994.409671759262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45994.409671759262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45994.409671759262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45994.409671759262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45994.409671759262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45994.409671759262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45994.409671759262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45994.409671759262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45994.409671759262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45994.409671759262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45994.409671759262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45994.409671759262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45994.409671759262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45994.409671759262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45994.409671759262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45994.409671759262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45994.409671759262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45994.409671759262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45994.409671759262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45994.409671759262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45994.409671759262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45994.409671759262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45994.409671759262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45994.409671759262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45994.409671759262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45994.409671759262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45994.409671759262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45994.409671759262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45994.409671759262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45994.409671759262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45994.409671759262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45994.409671759262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45994.409671759262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45994.409671759262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45994.409671759262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45994.409671759262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45994.409671759262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45994.409671759262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45994.409671759262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45994.409671759262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45994.409671759262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45994.409671759262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45994.409671759262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45994.409671759262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45994.409671759262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45994.409671759262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45994.409671759262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45994.409671759262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45994.409671759262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45994.409671759262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45994.409671759262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45994.409671759262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45994.409671759262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45994.409671759262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45994.409671759262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45994.409671759262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45994.409671759262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45994.409671759262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45994.409671759262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45994.409671759262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45994.409671759262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45994.409671759262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45994.409671759262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45994.409671759262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45994.409671759262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45994.409671759262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45994.409671759262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45994.409671759262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45994.409671759262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45994.409671759262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45994.409671759262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45994.409671759262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45994.409671759262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45994.409671759262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45994.409671759262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45994.409671759262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45994.409671759262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45994.409671759262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45994.409671759262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45994.409671759262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45994.409671759262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45994.409671759262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45994.409671759262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45994.409671759262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45994.409671759262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45994.409671759262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45994.409671759262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45994.409671759262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45994.409671759262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45994.409671759262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45994.409671759262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45994.409671759262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45994.409671759262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45994.409671759262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45994.409671759262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45994.409671759262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45994.409671759262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45994.409671759262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45994.409671759262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45994.409671759262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45994.409671759262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45994.409671759262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45994.409671759262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45994.409671759262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45994.409671759262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45994.409671759262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45994.409671759262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45994.409671759262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45994.409671759262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45994.409671759262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45994.409671759262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45994.409671759262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45994.409671759262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45994.409671759262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45994.409671759262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45994.409671759262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45994.409671759262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45994.409671759262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45994.409671759262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45994.409671759262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45994.409671759262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45994.409671759262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45994.409671759262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45994.409671759262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45994.409671759262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45994.409671759262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45994.409671759262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45994.409671759262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45994.409671759262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45994.409671759262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45994.409671759262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45994.409671759262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45994.409671759262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45994.409671759262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45994.409671759262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45994.409671759262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45994.409671759262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45994.409671759262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45994.409671759262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45994.409671759262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45994.409671759262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45994.409671759262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45994.409671759262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45994.409671759262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45994.409671759262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45994.409671759262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45994.409671759262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45994.409671759262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45994.409671759262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45994.409671759262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45994.409671759262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45994.409671759262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45994.409671759262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45994.409671759262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45994.409671759262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45994.409671759262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45994.409671759262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45994.409671759262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45994.409671759262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45994.409671759262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45994.409671759262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45994.409671759262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45994.409671759262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45994.409671759262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45994.409671759262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45994.409671759262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45994.409671759262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45994.409671759262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45994.409671759262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45994.409671759262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45994.409671759262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45994.409671759262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45994.409671759262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45994.409671759262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45994.409671759262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45994.409671759262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45994.409671759262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45994.409671759262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45994.409671759262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45994.409671759262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45994.409671759262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45994.409671759262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45994.409671759262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45994.409671759262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45994.409671759262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45994.409671759262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45994.409671759262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45994.409671759262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45994.409671759262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45994.409671759262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45994.409671759262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45994.409671759262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45994.409671759262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45994.409671759262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45994.409671759262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45994.409671759262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45994.409671759262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45994.409671759262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45994.409671759262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45994.409671759262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45994.409671759262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45994.409671759262</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290.92895416666579</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1</v>
      </c>
      <c r="D3" s="88" t="s">
        <v>35680</v>
      </c>
      <c r="E3" s="91" t="s">
        <v>39106</v>
      </c>
      <c r="F3" s="92">
        <v>45993.988888888889</v>
      </c>
      <c r="G3" s="93">
        <f ca="1">IFERROR(NOW()-F3,"")</f>
        <v>0.42078287037293194</v>
      </c>
      <c r="H3" s="92">
        <v>45993.983101851853</v>
      </c>
      <c r="I3" s="110" t="str">
        <f>IFERROR(VLOOKUP(D3,DB!A:F,6,0),"")</f>
        <v>Generator-SG</v>
      </c>
      <c r="J3" s="110" t="str">
        <f>IFERROR(VLOOKUP(D3,DB!A:G,7,0),"")</f>
        <v>Good</v>
      </c>
      <c r="K3" s="94" t="s">
        <v>39203</v>
      </c>
      <c r="L3" s="88" t="str">
        <f>IFERROR(VLOOKUP(D3,DB!A:I,9,0),"")</f>
        <v>Latis</v>
      </c>
    </row>
    <row r="4" spans="1:16" ht="15" customHeight="1">
      <c r="A4" s="110" t="s">
        <v>39204</v>
      </c>
      <c r="B4" s="110" t="str">
        <f>IFERROR(VLOOKUP(D4,DB!A:K,11,0),"")</f>
        <v>R4</v>
      </c>
      <c r="C4" s="90">
        <v>1</v>
      </c>
      <c r="D4" s="88" t="s">
        <v>35275</v>
      </c>
      <c r="E4" s="91" t="s">
        <v>39106</v>
      </c>
      <c r="F4" s="92">
        <v>45994.368217592593</v>
      </c>
      <c r="G4" s="93">
        <f ca="1">IFERROR(NOW()-F4,"")</f>
        <v>4.1454166668700054E-2</v>
      </c>
      <c r="H4" s="92">
        <v>45994.368055555555</v>
      </c>
      <c r="I4" s="110" t="str">
        <f>IFERROR(VLOOKUP(D4,DB!A:F,6,0),"")</f>
        <v>Generator-SG</v>
      </c>
      <c r="J4" s="110" t="str">
        <f>IFERROR(VLOOKUP(D4,DB!A:G,7,0),"")</f>
        <v>Dead</v>
      </c>
      <c r="K4" s="94" t="s">
        <v>39205</v>
      </c>
      <c r="L4" s="88" t="str">
        <f>IFERROR(VLOOKUP(D4,DB!A:I,9,0),"")</f>
        <v>Latis</v>
      </c>
    </row>
    <row r="5" spans="1:16" ht="15" customHeight="1">
      <c r="A5" s="110" t="s">
        <v>39206</v>
      </c>
      <c r="B5" s="110" t="str">
        <f>IFERROR(VLOOKUP(D5,DB!A:K,11,0),"")</f>
        <v>R4</v>
      </c>
      <c r="C5" s="90">
        <v>1</v>
      </c>
      <c r="D5" s="88" t="s">
        <v>35322</v>
      </c>
      <c r="E5" s="91" t="s">
        <v>39106</v>
      </c>
      <c r="F5" s="92"/>
      <c r="G5" s="93">
        <f ca="1">IFERROR(NOW()-F5,"")</f>
        <v>45994.409671759262</v>
      </c>
      <c r="H5" s="92">
        <v>45994.361608796295</v>
      </c>
      <c r="I5" s="110" t="str">
        <f>IFERROR(VLOOKUP(D5,DB!A:F,6,0),"")</f>
        <v>SCECO</v>
      </c>
      <c r="J5" s="110" t="str">
        <f>IFERROR(VLOOKUP(D5,DB!A:G,7,0),"")</f>
        <v>Weak</v>
      </c>
      <c r="K5" s="94" t="s">
        <v>39205</v>
      </c>
      <c r="L5" s="88" t="str">
        <f>IFERROR(VLOOKUP(D5,DB!A:I,9,0),"")</f>
        <v>Latis</v>
      </c>
    </row>
    <row r="6" spans="1:16" ht="15" customHeight="1">
      <c r="A6" s="110" t="s">
        <v>39206</v>
      </c>
      <c r="B6" s="110" t="str">
        <f>IFERROR(VLOOKUP(D6,DB!A:K,11,0),"")</f>
        <v>R4</v>
      </c>
      <c r="C6" s="90">
        <v>1</v>
      </c>
      <c r="D6" s="88" t="s">
        <v>35273</v>
      </c>
      <c r="E6" s="91" t="s">
        <v>39106</v>
      </c>
      <c r="F6" s="92"/>
      <c r="G6" s="93">
        <f ca="1">IFERROR(NOW()-F6,"")</f>
        <v>45994.409671759262</v>
      </c>
      <c r="H6" s="92">
        <v>45994.361620370371</v>
      </c>
      <c r="I6" s="110" t="str">
        <f>IFERROR(VLOOKUP(D6,DB!A:F,6,0),"")</f>
        <v>SCECO</v>
      </c>
      <c r="J6" s="110" t="str">
        <f>IFERROR(VLOOKUP(D6,DB!A:G,7,0),"")</f>
        <v>Vandalized</v>
      </c>
      <c r="K6" s="94" t="s">
        <v>39205</v>
      </c>
      <c r="L6" s="88" t="str">
        <f>IFERROR(VLOOKUP(D6,DB!A:I,9,0),"")</f>
        <v>Latis</v>
      </c>
    </row>
    <row r="7" spans="1:16" ht="15" customHeight="1">
      <c r="A7" s="110"/>
      <c r="B7" s="110" t="str">
        <f>IFERROR(VLOOKUP(D7,DB!A:K,11,0),"")</f>
        <v/>
      </c>
      <c r="C7" s="90"/>
      <c r="D7" s="88"/>
      <c r="E7" s="91"/>
      <c r="F7" s="92"/>
      <c r="G7" s="93">
        <f ca="1">IFERROR(NOW()-F7,"")</f>
        <v>45994.409671759262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ref="G8:G52" ca="1" si="0">IFERROR(NOW()-F8,"")</f>
        <v>45994.409671759262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45994.409671759262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45994.409671759262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45994.409671759262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45994.409671759262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45994.409671759262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45994.409671759262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45994.409671759262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45994.409671759262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45994.409671759262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45994.409671759262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45994.409671759262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45994.409671759262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45994.409671759262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45994.409671759262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45994.409671759262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45994.409671759262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45994.409671759262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45994.409671759262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45994.409671759262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45994.409671759262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45994.409671759262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45994.409671759262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45994.409671759262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45994.409671759262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45994.409671759262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45994.409671759262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45994.409671759262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45994.409671759262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45994.409671759262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45994.409671759262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45994.409671759262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45994.409671759262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45994.409671759262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45994.409671759262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45994.409671759262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45994.409671759262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45994.409671759262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45994.409671759262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45994.409671759262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45994.409671759262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45994.409671759262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45994.409671759262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45994.409671759262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45994.409671759262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45994.409671759262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45994.409671759262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45994.409671759262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45994.409671759262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45994.409671759262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45994.409671759262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45994.409671759262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45994.409671759262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45994.409671759262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45994.409671759262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45994.409671759262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45994.409671759262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45994.409671759262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45994.409671759262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45994.409671759262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45994.409671759262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45994.409671759262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45994.409671759262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45994.409671759262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45994.409671759262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45994.409671759262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45994.409671759262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45994.409671759262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45994.409671759262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45994.409671759262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45994.409671759262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45994.409671759262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45994.409671759262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45994.409671759262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45994.409671759262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45994.409671759262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45994.409671759262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45994.409671759262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45994.409671759262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45994.409671759262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45994.409671759262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45994.409671759262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45994.409671759262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45994.409671759262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45994.409671759262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45994.409671759262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45994.409671759262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45994.409671759262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45994.409671759262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45994.409671759262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45994.409671759262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45994.409671759262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45994.409671759262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45994.409671759262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45994.409671759262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45994.409671759262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45994.409671759262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45994.409671759262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45994.409671759262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45994.409671759262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45994.409671759262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45994.409671759262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45994.409671759262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45994.409671759262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45994.409671759262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45994.409671759262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45994.409671759262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45994.409671759262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45994.409671759262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45994.409671759262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45994.409671759262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45994.409671759262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45994.409671759262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45994.409671759262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45994.409671759262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45994.409671759262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45994.409671759262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45994.409671759262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45994.409671759262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45994.409671759262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45994.409671759262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45994.409671759262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45994.409671759262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45994.409671759262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45994.409671759262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45994.409671759262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45994.409671759262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45994.409671759262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45994.409671759262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45994.409671759262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45994.409671759262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45994.409671759262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45994.409671759262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45994.409671759262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45994.409671759262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45994.409671759262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45994.409671759262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45994.409671759262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45994.409671759262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45994.409671759262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45994.409671759262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45994.409671759262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45994.409671759262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45994.409671759262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45994.409671759262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45994.409671759262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45994.409671759262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45994.409671759262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45994.409671759262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45994.409671759262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45994.409671759262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45994.409671759262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45994.409671759262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45994.409671759262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45994.409671759262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45994.409671759262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45994.409671759262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45994.409671759262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45994.409671759262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45994.409671759262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45994.409671759262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45994.409671759262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45994.409671759262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45994.409671759262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45994.409671759262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45994.409671759262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45994.409671759262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45994.409671759262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45994.409671759262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45994.409671759262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45994.409671759262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45994.409671759262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45994.409671759262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45994.409671759262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45994.409671759262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45994.409671759262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45994.409671759262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45994.409671759262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45994.409671759262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45994.409671759262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45994.409671759262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45994.409671759262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45994.409671759262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45994.409671759262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45994.409671759262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45994.409671759262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45994.409671759262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45994.409671759262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45994.409671759262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45994.409671759262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45994.409671759262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45994.409671759262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45994.409671759262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45994.409671759262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45994.409671759262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45994.409671759262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45994.409671759262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45994.409671759262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45994.409671759262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45994.409671759262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45994.409671759262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45994.409671759262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45994.409671759262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45994.409671759262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45994.409671759262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45994.409671759262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45994.409671759262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45994.409671759262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45994.409671759262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45994.409671759262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45994.409671759262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45994.409671759262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45994.409671759262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45994.409671759262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45994.409671759262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45994.409671759262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45994.409671759262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45994.409671759262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45994.409671759262</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tabSelected="1"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102.57761157407367</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68.220794444445346</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45.748560648149578</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13.036373148148414</v>
      </c>
      <c r="H5" s="136">
        <v>45981.360798611109</v>
      </c>
      <c r="I5" s="106" t="str">
        <f>IFERROR(VLOOKUP(D5,DB!A:F,6,0),"")</f>
        <v>SCECO</v>
      </c>
      <c r="J5" s="106" t="str">
        <f>IFERROR(VLOOKUP(D5,DB!A:G,7,0),"")</f>
        <v>Dead</v>
      </c>
      <c r="K5" s="106" t="s">
        <v>39214</v>
      </c>
      <c r="L5" s="106" t="str">
        <f>IFERROR(VLOOKUP(D5,DB!A:I,9,0),"")</f>
        <v>Latis</v>
      </c>
    </row>
    <row r="6" spans="1:13">
      <c r="A6" s="37" t="s">
        <v>39215</v>
      </c>
      <c r="B6" s="37" t="str">
        <f>IFERROR(VLOOKUP(D6,DB!A:K,11,0),"")</f>
        <v>R5</v>
      </c>
      <c r="C6" s="37">
        <v>1</v>
      </c>
      <c r="D6" s="37" t="s">
        <v>34631</v>
      </c>
      <c r="E6" s="37" t="s">
        <v>39106</v>
      </c>
      <c r="F6" s="38">
        <v>45994.353587962964</v>
      </c>
      <c r="G6" s="135">
        <f ca="1">IFERROR(NOW()-F6,"")</f>
        <v>5.6083796298480593E-2</v>
      </c>
      <c r="H6" s="38">
        <v>45994.331365740742</v>
      </c>
      <c r="I6" s="37" t="s">
        <v>22</v>
      </c>
      <c r="J6" s="37" t="str">
        <f>IFERROR(VLOOKUP(D6,DB!A:G,7,0),"")</f>
        <v>Vandalized</v>
      </c>
      <c r="K6" s="37" t="s">
        <v>39216</v>
      </c>
      <c r="L6" s="37" t="str">
        <f>IFERROR(VLOOKUP(D6,DB!A:I,9,0),"")</f>
        <v>Latis</v>
      </c>
    </row>
    <row r="7" spans="1:13">
      <c r="A7" s="37"/>
      <c r="B7" s="37" t="str">
        <f>IFERROR(VLOOKUP(D7,DB!A:K,11,0),"")</f>
        <v/>
      </c>
      <c r="C7" s="37"/>
      <c r="D7" s="37"/>
      <c r="E7" s="37"/>
      <c r="F7" s="38"/>
      <c r="G7" s="135">
        <f ca="1">IFERROR(NOW()-F7,"")</f>
        <v>45994.409671759262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45994.409671759262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45994.409671759262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45994.409671759262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45994.409671759262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45994.409671759262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45994.409671759262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45994.409671759262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45994.409671759262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45994.409671759262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45994.409671759262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45994.409671759262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45994.409671759262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45994.409671759262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45994.409671759262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45994.409671759262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45994.409671759262</v>
      </c>
      <c r="H23" s="38"/>
      <c r="I23" s="37" t="str">
        <f>IFERROR(VLOOKUP(D23,DB!A:F,6,0),"")</f>
        <v/>
      </c>
      <c r="J23" s="37" t="str">
        <f>IFERROR(VLOOKUP(D23,DB!A:G,7,0),"")</f>
        <v/>
      </c>
      <c r="K23" s="37"/>
      <c r="L23" s="37" t="str">
        <f>IFERROR(VLOOKUP(D23,DB!A:I,9,0),"")</f>
        <v/>
      </c>
    </row>
    <row r="24" spans="1:12">
      <c r="A24" s="150"/>
      <c r="B24" s="150" t="str">
        <f>IFERROR(VLOOKUP(D24,DB!A:K,11,0),"")</f>
        <v/>
      </c>
      <c r="C24" s="150"/>
      <c r="D24" s="150"/>
      <c r="E24" s="150"/>
      <c r="F24" s="151"/>
      <c r="G24" s="152">
        <f ca="1">IFERROR(NOW()-F24,"")</f>
        <v>45994.409671759262</v>
      </c>
      <c r="H24" s="151"/>
      <c r="I24" s="150" t="str">
        <f>IFERROR(VLOOKUP(D24,DB!A:F,6,0),"")</f>
        <v/>
      </c>
      <c r="J24" s="150" t="str">
        <f>IFERROR(VLOOKUP(D24,DB!A:G,7,0),"")</f>
        <v/>
      </c>
      <c r="K24" s="150"/>
      <c r="L24" s="150"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1</v>
      </c>
      <c r="D2" s="119" t="s">
        <v>39067</v>
      </c>
      <c r="E2" s="142" t="s">
        <v>39106</v>
      </c>
      <c r="F2" s="121">
        <v>45994.265324074076</v>
      </c>
      <c r="G2" s="72">
        <f ca="1">IFERROR(NOW()-F2,"-")</f>
        <v>0.1443476851854939</v>
      </c>
      <c r="H2" s="121">
        <v>45994.246701388889</v>
      </c>
      <c r="I2" s="119" t="str">
        <f>IFERROR(VLOOKUP(D2,DB!A:F,6,0),"")</f>
        <v>Generator-SG</v>
      </c>
      <c r="J2" s="119" t="str">
        <f>IFERROR(VLOOKUP(D2,DB!A:G,7,0),"")</f>
        <v>Dead</v>
      </c>
      <c r="K2" s="122" t="s">
        <v>39218</v>
      </c>
      <c r="L2" s="137" t="str">
        <f>IFERROR(VLOOKUP(D2,DB!A:I,9,0),"")</f>
        <v>Latis</v>
      </c>
    </row>
    <row r="3" spans="1:16382" ht="31.5" customHeight="1">
      <c r="A3" s="118" t="s">
        <v>39219</v>
      </c>
      <c r="B3" s="119" t="str">
        <f>IFERROR(VLOOKUP(D3,DB!A:K,11,0),"")</f>
        <v>R6</v>
      </c>
      <c r="C3" s="120">
        <v>9</v>
      </c>
      <c r="D3" s="119" t="s">
        <v>29929</v>
      </c>
      <c r="E3" s="142" t="s">
        <v>39185</v>
      </c>
      <c r="F3" s="121">
        <v>45994.307106481479</v>
      </c>
      <c r="G3" s="72">
        <f ca="1">IFERROR(NOW()-F3,"-")</f>
        <v>0.10256527778255986</v>
      </c>
      <c r="H3" s="121">
        <v>45994.299583333333</v>
      </c>
      <c r="I3" s="119" t="str">
        <f>IFERROR(VLOOKUP(D3,DB!A:F,6,0),"")</f>
        <v>SCECO</v>
      </c>
      <c r="J3" s="119" t="str">
        <f>IFERROR(VLOOKUP(D3,DB!A:G,7,0),"")</f>
        <v>Vandalized</v>
      </c>
      <c r="K3" s="122" t="s">
        <v>39220</v>
      </c>
      <c r="L3" s="137" t="str">
        <f>IFERROR(VLOOKUP(D3,DB!A:I,9,0),"")</f>
        <v>Latis</v>
      </c>
    </row>
    <row r="4" spans="1:16382" ht="31.5" customHeight="1">
      <c r="A4" s="118"/>
      <c r="B4" s="119" t="str">
        <f>IFERROR(VLOOKUP(D4,DB!A:K,11,0),"")</f>
        <v/>
      </c>
      <c r="C4" s="120"/>
      <c r="D4" s="119"/>
      <c r="E4" s="142"/>
      <c r="F4" s="121"/>
      <c r="G4" s="72">
        <f ca="1">IFERROR(NOW()-F4,"-")</f>
        <v>45994.409671759262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45994.409671759262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45994.409671759262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45994.409671759262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45994.409671759262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45994.409671759262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45994.409671759262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45994.409671759262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45994.409671759262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45994.409671759262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45994.409671759262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45994.409671759262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45994.409671759262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45994.409671759262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45994.409671759262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45994.409671759262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45994.409671759262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45994.409671759262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45994.409671759262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45994.409671759262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45994.409671759262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45994.409671759262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45994.409671759262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45994.409671759262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45994.409671759262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45994.409671759262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45994.409671759262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45994.409671759262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45994.409671759262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45994.409671759262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45994.409671759262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45994.409671759262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45994.409671759262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45994.409671759262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45994.409671759262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45994.409671759262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45994.409671759262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45994.409671759262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45994.409671759262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45994.409671759262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45994.409671759262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45994.409671759262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45994.409671759262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45994.409671759262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45994.409671759262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45994.409671759262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45994.409671759262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45994.409671759262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45994.409671759262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45994.409671759262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45994.409671759262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45994.409671759262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45994.409671759262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45994.409671759262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45994.409671759262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45994.409671759262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45994.409671759262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45994.409671759262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45994.409671759262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45994.409671759262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45994.409671759262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45994.409671759262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45994.409671759262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45994.409671759262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45994.409671759262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45994.409671759262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45994.409671759262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45994.409671759262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45994.409671759262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45994.409671759262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45994.409671759262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45994.409671759262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45994.409671759262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45994.409671759262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45994.409671759262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45994.409671759262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45994.409671759262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45994.409671759262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45994.409671759262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45994.409671759262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45994.409671759262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45994.409671759262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45994.409671759262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45994.409671759262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45994.409671759262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45994.409671759262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45994.409671759262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45994.409671759262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45994.409671759262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45994.409671759262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45994.409671759262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45994.409671759262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45994.409671759262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45994.409671759262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45994.409671759262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45994.409671759262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45994.409671759262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45994.409671759262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45994.409671759262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45994.409671759262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45994.409671759262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45994.409671759262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45994.409671759262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45994.409671759262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45994.409671759262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45994.409671759262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45994.409671759262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45994.409671759262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45994.409671759262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45994.409671759262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45994.409671759262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45994.409671759262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45994.409671759262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45994.409671759262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45994.409671759262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45994.409671759262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45994.409671759262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45994.409671759262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45994.409671759262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45994.409671759262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45994.409671759262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45994.409671759262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45994.409671759262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45994.409671759262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45994.409671759262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45994.409671759262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45994.409671759262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45994.409671759262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45994.409671759262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45994.409671759262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45994.409671759262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45994.409671759262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45994.409671759262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45994.409671759262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45994.409671759262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45994.409671759262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45994.409671759262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45994.409671759262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45994.409671759262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45994.409671759262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45994.409671759262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45994.409671759262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45994.409671759262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45994.409671759262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45994.409671759262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45994.409671759262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45994.409671759262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45994.409671759262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45994.409671759262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45994.409671759262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45994.409671759262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45994.409671759262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45994.409671759262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45994.409671759262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45994.409671759262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45994.409671759262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45994.409671759262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45994.409671759262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45994.409671759262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45994.409671759262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45994.409671759262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45994.409671759262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45994.409671759262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45994.409671759262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45994.409671759262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45994.409671759262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45994.409671759262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45994.409671759262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45994.409671759262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45994.409671759262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45994.409671759262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45994.409671759262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45994.409671759262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45994.409671759262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45994.409671759262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45994.409671759262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45994.409671759262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45994.409671759262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45994.409671759262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45994.409671759262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45994.409671759262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45994.409671759262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45994.409671759262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45994.409671759262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45994.409671759262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45994.409671759262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45994.409671759262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45994.409671759262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45994.409671759262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45994.409671759262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45994.409671759262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45994.409671759262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45994.409671759262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45994.409671759262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45994.409671759262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45994.409671759262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45994.409671759262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45994.409671759262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45994.409671759262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45994.409671759262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45994.409671759262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45994.409671759262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45994.409671759262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45994.409671759262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45994.409671759262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45994.409671759262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45994.409671759262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45994.409671759262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45994.409671759262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45994.409671759262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45994.409671759262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45994.409671759262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45994.409671759262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45994.409671759262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45994.409671759262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45994.409671759262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45994.409671759262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45994.409671759262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45994.409671759262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45994.409671759262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45994.409671759262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45994.409671759262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45994.409671759262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45994.409671759262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45994.409671759262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45994.409671759262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45994.409671759262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45994.409671759262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45994.409671759262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45994.409671759262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45994.409671759262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45994.409671759262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45994.409671759262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45994.409671759262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45994.409671759262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45994.409671759262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45994.409671759262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45994.409671759262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45994.409671759262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45994.409671759262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45994.409671759262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45994.409671759262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45994.409671759262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45994.409671759262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45994.409671759262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45994.409671759262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45994.409671759262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45994.409671759262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45994.409671759262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45994.409671759262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45994.409671759262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45994.409671759262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45994.409671759262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45994.409671759262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45994.409671759262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45994.409671759262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45994.409671759262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45994.409671759262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45994.409671759262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45994.409671759262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45994.409671759262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45994.409671759262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45994.409671759262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45994.409671759262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45994.409671759262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45994.409671759262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45994.409671759262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45994.409671759262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45994.409671759262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45994.409671759262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45994.409671759262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45994.409671759262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45994.409671759262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45994.409671759262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45994.409671759262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45994.409671759262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45994.409671759262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45994.409671759262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45994.409671759262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45994.409671759262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45994.409671759262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45994.409671759262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45994.409671759262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45994.409671759262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45994.409671759262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45994.409671759262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45994.409671759262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45994.409671759262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45994.409671759262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45994.409671759262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45994.409671759262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45994.409671759262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45994.409671759262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45994.409671759262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45994.409671759262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45994.409671759262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45994.409671759262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45994.409671759262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45994.409671759262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45994.409671759262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45994.409671759262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45994.409671759262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45994.409671759262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45994.409671759262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45994.409671759262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45994.409671759262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45994.409671759262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45994.409671759262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45994.409671759262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45994.409671759262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45994.409671759262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45994.409671759262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45994.409671759262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45994.409671759262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45994.409671759262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45994.409671759262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45994.409671759262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45994.409671759262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45994.409671759262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45994.409671759262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45994.409671759262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45994.409671759262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45994.409671759262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45994.409671759262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45994.409671759262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45994.409671759262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45994.409671759262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45994.409671759262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45994.409671759262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45994.409671759262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45994.409671759262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45994.409671759262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45994.409671759262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45994.409671759262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45994.409671759262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45994.409671759262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45994.409671759262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45994.409671759262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45994.409671759262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45994.409671759262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45994.409671759262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45994.409671759262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45994.409671759262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45994.409671759262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45994.409671759262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45994.409671759262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45994.409671759262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45994.409671759262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45994.409671759262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45994.409671759262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45994.409671759262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45994.409671759262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45994.409671759262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45994.409671759262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45994.409671759262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45994.409671759262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45994.409671759262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45994.409671759262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45994.409671759262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45994.409671759262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45994.409671759262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45994.409671759262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45994.409671759262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45994.409671759262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45994.409671759262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45994.409671759262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45994.409671759262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45994.409671759262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45994.409671759262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45994.409671759262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45994.409671759262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45994.409671759262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45994.409671759262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45994.409671759262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45994.409671759262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45994.409671759262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45994.409671759262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45994.409671759262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45994.409671759262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45994.409671759262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45994.409671759262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45994.409671759262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45994.409671759262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45994.409671759262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45994.409671759262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45994.409671759262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45994.409671759262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45994.409671759262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45994.409671759262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45994.409671759262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45994.409671759262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45994.409671759262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45994.409671759262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45994.409671759262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45994.409671759262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45994.409671759262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45994.409671759262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45994.409671759262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45994.409671759262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45994.409671759262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45994.409671759262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45994.409671759262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45994.409671759262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45994.409671759262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45994.409671759262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45994.409671759262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45994.409671759262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45994.409671759262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45994.409671759262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45994.409671759262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45994.409671759262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45994.409671759262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45994.409671759262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45994.409671759262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45994.409671759262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45994.409671759262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45994.409671759262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45994.409671759262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45994.409671759262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45994.409671759262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45994.409671759262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45994.409671759262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45994.409671759262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45994.409671759262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45994.409671759262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45994.409671759262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45994.409671759262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45994.409671759262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45994.409671759262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45994.409671759262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45994.409671759262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45994.409671759262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45994.409671759262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45994.409671759262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45994.409671759262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45994.409671759262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45994.409671759262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45994.409671759262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45994.409671759262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45994.409671759262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45994.409671759262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45994.409671759262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45994.409671759262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45994.409671759262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45994.409671759262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45994.409671759262</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45994.409671759262</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2025-12-03T06:50:38Z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