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617" documentId="13_ncr:1_{F6CB121F-512D-4AA6-A0C1-0FB36C537598}" xr6:coauthVersionLast="47" xr6:coauthVersionMax="47" xr10:uidLastSave="{9BFD146E-BD0C-468A-8876-6C2F741A0ECC}"/>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4" i="4"/>
  <c r="G2" i="6"/>
  <c r="G3" i="6"/>
  <c r="G4" i="6"/>
  <c r="G5" i="6"/>
  <c r="G6" i="6"/>
  <c r="G7" i="6"/>
  <c r="G8" i="6"/>
  <c r="G9" i="6"/>
  <c r="G10" i="6"/>
  <c r="G11" i="6"/>
  <c r="G12" i="6"/>
  <c r="G13" i="6"/>
  <c r="G1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5" i="5"/>
  <c r="B6" i="5"/>
  <c r="B7" i="5"/>
  <c r="B8"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4" i="2"/>
  <c r="G4" i="2"/>
  <c r="I4" i="2"/>
  <c r="J4" i="2"/>
  <c r="L4" i="2"/>
  <c r="B5" i="2"/>
  <c r="G5" i="2"/>
  <c r="I5" i="2"/>
  <c r="J5" i="2"/>
  <c r="L5" i="2"/>
  <c r="I14" i="6"/>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B14" i="6"/>
  <c r="J14" i="6"/>
  <c r="L14" i="6"/>
  <c r="G5" i="5"/>
  <c r="I5" i="5"/>
  <c r="J5" i="5"/>
  <c r="L5" i="5"/>
  <c r="G6" i="5"/>
  <c r="I6" i="5"/>
  <c r="J6" i="5"/>
  <c r="L6"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alcChain>
</file>

<file path=xl/sharedStrings.xml><?xml version="1.0" encoding="utf-8"?>
<sst xmlns="http://schemas.openxmlformats.org/spreadsheetml/2006/main" count="180327" uniqueCount="39133">
  <si>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</si>
  <si>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</si>
  <si>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</si>
  <si>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</si>
  <si>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</si>
  <si>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</si>
  <si>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</si>
  <si>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</si>
  <si>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</si>
  <si>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</si>
  <si>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</si>
  <si>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</si>
  <si>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</si>
  <si>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</si>
  <si>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</si>
  <si>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</si>
  <si>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</si>
  <si>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</si>
  <si>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</si>
  <si>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</si>
  <si>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</si>
  <si>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</si>
  <si>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</si>
  <si>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</si>
  <si>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</si>
  <si>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</si>
  <si>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</si>
  <si>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</si>
  <si>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</si>
  <si>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</si>
  <si>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</si>
  <si>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</si>
  <si>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</si>
  <si>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</si>
  <si>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</si>
  <si>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</si>
  <si>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</si>
  <si>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</si>
  <si>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</si>
  <si>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</si>
  <si>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</si>
  <si>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</si>
  <si>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</si>
  <si>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</si>
  <si>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</si>
  <si>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</si>
  <si>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</si>
  <si>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</si>
  <si>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</si>
  <si>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</si>
  <si>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</si>
  <si>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</si>
  <si>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</si>
  <si>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</si>
  <si>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</si>
  <si>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</si>
  <si>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</si>
  <si>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</si>
  <si>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</si>
  <si>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</si>
  <si>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</si>
  <si>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</si>
  <si>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</si>
  <si>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</si>
  <si>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</si>
  <si>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</si>
  <si>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</si>
  <si>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</si>
  <si>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</si>
  <si>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</si>
  <si>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</si>
  <si>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</si>
  <si>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</si>
  <si>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</si>
  <si>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</si>
  <si>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</si>
  <si>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</si>
  <si>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</si>
  <si>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</si>
  <si>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</si>
  <si>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</si>
  <si>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</si>
  <si>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</si>
  <si>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</si>
  <si>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</si>
  <si>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</si>
  <si>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</si>
  <si>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</si>
  <si>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</si>
  <si>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</si>
  <si>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</si>
  <si>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</si>
  <si>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</si>
  <si>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</si>
  <si>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</si>
  <si>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</si>
  <si>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</si>
  <si>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</si>
  <si>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</si>
  <si>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</si>
  <si>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</si>
  <si>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</si>
  <si>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</si>
  <si>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</si>
  <si>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</si>
  <si>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</si>
  <si>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</si>
  <si>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</si>
  <si>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</si>
  <si>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</si>
  <si>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</si>
  <si>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</si>
  <si>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</si>
  <si>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</si>
  <si>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</si>
  <si>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</si>
  <si>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</si>
  <si>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</si>
  <si>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</si>
  <si>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</si>
  <si>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</si>
  <si>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</si>
  <si>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</si>
  <si>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</si>
  <si>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</si>
  <si>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</si>
  <si>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</si>
  <si>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</si>
  <si>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</si>
  <si>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</si>
  <si>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</si>
  <si>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</si>
  <si>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</si>
  <si>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</si>
  <si>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</si>
  <si>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</si>
  <si>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</si>
  <si>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</si>
  <si>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</si>
  <si>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</si>
  <si>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</si>
  <si>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</si>
  <si>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</si>
  <si>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</si>
  <si>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</si>
  <si>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</si>
  <si>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</si>
  <si>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</si>
  <si>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</si>
  <si>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</si>
  <si>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</si>
  <si>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</si>
  <si>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</si>
  <si>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</si>
  <si>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</si>
  <si>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</si>
  <si>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</si>
  <si>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</si>
  <si>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</si>
  <si>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</si>
  <si>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</si>
  <si>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</si>
  <si>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</si>
  <si>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</si>
  <si>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</si>
  <si>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</si>
  <si>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</si>
  <si>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</si>
  <si>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</si>
  <si>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</si>
  <si>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</si>
  <si>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</si>
  <si>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</si>
  <si>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</si>
  <si>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</si>
  <si>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</si>
  <si>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</si>
  <si>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</si>
  <si>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</si>
  <si>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</si>
  <si>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</si>
  <si>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</si>
  <si>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</si>
  <si>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</si>
  <si>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</si>
  <si>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</si>
  <si>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</si>
  <si>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</si>
  <si>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</si>
  <si>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</si>
  <si>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</si>
  <si>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</si>
  <si>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</si>
  <si>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</si>
  <si>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</si>
  <si>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</si>
  <si>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</si>
  <si>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</si>
  <si>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</si>
  <si>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</si>
  <si>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</si>
  <si>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</si>
  <si>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</si>
  <si>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</si>
  <si>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</si>
  <si>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</si>
  <si>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</si>
  <si>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</si>
  <si>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</si>
  <si>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</si>
  <si>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</si>
  <si>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</si>
  <si>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</si>
  <si>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</si>
  <si>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</si>
  <si>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</si>
  <si>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</si>
  <si>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</si>
  <si>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</si>
  <si>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</si>
  <si>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</si>
  <si>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</si>
  <si>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</si>
  <si>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</si>
  <si>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</si>
  <si>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</si>
  <si>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</si>
  <si>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</si>
  <si>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</si>
  <si>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</si>
  <si>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</si>
  <si>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</si>
  <si>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</si>
  <si>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</si>
  <si>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</si>
  <si>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</si>
  <si>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</si>
  <si>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</si>
  <si>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</si>
  <si>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</si>
  <si>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</si>
  <si>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</si>
  <si>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</si>
  <si>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</si>
  <si>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</si>
  <si>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</si>
  <si>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</si>
  <si>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</si>
  <si>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</si>
  <si>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</si>
  <si>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</si>
  <si>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</si>
  <si>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</si>
  <si>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</si>
  <si>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</si>
  <si>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</si>
  <si>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</si>
  <si>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</si>
  <si>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</si>
  <si>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</si>
  <si>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</si>
  <si>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</si>
  <si>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</si>
  <si>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</si>
  <si>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</si>
  <si>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</si>
  <si>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</si>
  <si>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</si>
  <si>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</si>
  <si>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</si>
  <si>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</si>
  <si>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</si>
  <si>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</si>
  <si>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</si>
  <si>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</si>
  <si>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</si>
  <si>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</si>
  <si>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</si>
  <si>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</si>
  <si>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</si>
  <si>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</si>
  <si>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</si>
  <si>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</si>
  <si>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</si>
  <si>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</si>
  <si>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</si>
  <si>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</si>
  <si>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</si>
  <si>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</si>
  <si>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</si>
  <si>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</si>
  <si>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</si>
  <si>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</si>
  <si>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</si>
  <si>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</si>
  <si>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</si>
  <si>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</si>
  <si>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</si>
  <si>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</si>
  <si>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</si>
  <si>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</si>
  <si>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</si>
  <si>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</si>
  <si>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</si>
  <si>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</si>
  <si>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</si>
  <si>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</si>
  <si>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</si>
  <si>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</si>
  <si>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</si>
  <si>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</si>
  <si>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</si>
  <si>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</si>
  <si>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</si>
  <si>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</si>
  <si>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</si>
  <si>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</si>
  <si>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</si>
  <si>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</si>
  <si>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</si>
  <si>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</si>
  <si>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</si>
  <si>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</si>
  <si>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</si>
  <si>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</si>
  <si>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</si>
  <si>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</si>
  <si>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</si>
  <si>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</si>
  <si>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</si>
  <si>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</si>
  <si>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</si>
  <si>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</si>
  <si>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</si>
  <si>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</si>
  <si>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</si>
  <si>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</si>
  <si>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</si>
  <si>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</si>
  <si>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</si>
  <si>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</si>
  <si>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</si>
  <si>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</si>
  <si>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</si>
  <si>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</si>
  <si>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</si>
  <si>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</si>
  <si>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</si>
  <si>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</si>
  <si>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</si>
  <si>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</si>
  <si>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</si>
  <si>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</si>
  <si>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</si>
  <si>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</si>
  <si>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</si>
  <si>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</si>
  <si>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</si>
  <si>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</si>
  <si>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</si>
  <si>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</si>
  <si>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</si>
  <si>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</si>
  <si>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</si>
  <si>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</si>
  <si>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</si>
  <si>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</si>
  <si>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</si>
  <si>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</si>
  <si>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</si>
  <si>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</si>
  <si>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</si>
  <si>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</si>
  <si>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</si>
  <si>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</si>
  <si>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</si>
  <si>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</si>
  <si>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</si>
  <si>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</si>
  <si>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</si>
  <si>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</si>
  <si>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</si>
  <si>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</si>
  <si>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</si>
  <si>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</si>
  <si>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</si>
  <si>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</si>
  <si>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</si>
  <si>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</si>
  <si>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</si>
  <si>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</si>
  <si>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</si>
  <si>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</si>
  <si>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</si>
  <si>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</si>
  <si>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</si>
  <si>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</si>
  <si>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</si>
  <si>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</si>
  <si>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</si>
  <si>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</si>
  <si>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</si>
  <si>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</si>
  <si>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</si>
  <si>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</si>
  <si>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</si>
  <si>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</si>
  <si>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</si>
  <si>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</si>
  <si>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</si>
  <si>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</si>
  <si>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</si>
  <si>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</si>
  <si>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</si>
  <si>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</si>
  <si>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</si>
  <si>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</si>
  <si>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</si>
  <si>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</si>
  <si>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</si>
  <si>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</si>
  <si>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</si>
  <si>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</si>
  <si>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</si>
  <si>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</si>
  <si>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</si>
  <si>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</si>
  <si>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</si>
  <si>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</si>
  <si>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</si>
  <si>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</si>
  <si>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</si>
  <si>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</si>
  <si>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</si>
  <si>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</si>
  <si>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</si>
  <si>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</si>
  <si>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</si>
  <si>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</si>
  <si>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</si>
  <si>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</si>
  <si>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</si>
  <si>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</si>
  <si>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</si>
  <si>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</si>
  <si>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</si>
  <si>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</si>
  <si>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</si>
  <si>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</si>
  <si>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</si>
  <si>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</si>
  <si>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</si>
  <si>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</si>
  <si>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</si>
  <si>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</si>
  <si>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</si>
  <si>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</si>
  <si>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</si>
  <si>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</si>
  <si>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</si>
  <si>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</si>
  <si>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</si>
  <si>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</si>
  <si>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</si>
  <si>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</si>
  <si>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</si>
  <si>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</si>
  <si>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</si>
  <si>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</si>
  <si>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</si>
  <si>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</si>
  <si>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</si>
  <si>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</si>
  <si>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</si>
  <si>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</si>
  <si>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</si>
  <si>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</si>
  <si>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</si>
  <si>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</si>
  <si>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</si>
  <si>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</si>
  <si>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</si>
  <si>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</si>
  <si>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</si>
  <si>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</si>
  <si>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</si>
  <si>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</si>
  <si>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</si>
  <si>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</si>
  <si>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</si>
  <si>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</si>
  <si>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</si>
  <si>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</si>
  <si>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</si>
  <si>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</si>
  <si>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</si>
  <si>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</si>
  <si>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</si>
  <si>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</si>
  <si>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</si>
  <si>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</si>
  <si>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</si>
  <si>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</si>
  <si>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</si>
  <si>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</si>
  <si>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</si>
  <si>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</si>
  <si>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</si>
  <si>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</si>
  <si>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</si>
  <si>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</si>
  <si>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</si>
  <si>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</si>
  <si>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</si>
  <si>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</si>
  <si>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</si>
  <si>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</si>
  <si>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</si>
  <si>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</si>
  <si>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</si>
  <si>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</si>
  <si>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</si>
  <si>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</si>
  <si>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</si>
  <si>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</si>
  <si>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</si>
  <si>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</si>
  <si>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</si>
  <si>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</si>
  <si>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</si>
  <si>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</si>
  <si>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</si>
  <si>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</si>
  <si>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</si>
  <si>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</si>
  <si>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</si>
  <si>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</si>
  <si>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</si>
  <si>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</si>
  <si>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</si>
  <si>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</si>
  <si>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</si>
  <si>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</si>
  <si>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</si>
  <si>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</si>
  <si>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</si>
  <si>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</si>
  <si>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</si>
  <si>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</si>
  <si>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</si>
  <si>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</si>
  <si>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</si>
  <si>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</si>
  <si>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</si>
  <si>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</si>
  <si>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</si>
  <si>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</si>
  <si>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</si>
  <si>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</si>
  <si>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</si>
  <si>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</si>
  <si>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</si>
  <si>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</si>
  <si>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</si>
  <si>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</si>
  <si>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</si>
  <si>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</si>
  <si>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</si>
  <si>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</si>
  <si>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</si>
  <si>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</si>
  <si>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</si>
  <si>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</si>
  <si>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</si>
  <si>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</si>
  <si>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</si>
  <si>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</si>
  <si>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</si>
  <si>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</si>
  <si>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</si>
  <si>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</si>
  <si>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</si>
  <si>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</si>
  <si>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</si>
  <si>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</si>
  <si>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</si>
  <si>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</si>
  <si>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</si>
  <si>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</si>
  <si>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</si>
  <si>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</si>
  <si>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</si>
  <si>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</si>
  <si>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</si>
  <si>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</si>
  <si>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</si>
  <si>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</si>
  <si>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</si>
  <si>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</si>
  <si>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</si>
  <si>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</si>
  <si>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</si>
  <si>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</si>
  <si>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</si>
  <si>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</si>
  <si>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</si>
  <si>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</si>
  <si>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</si>
  <si>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</si>
  <si>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</si>
  <si>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</si>
  <si>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</si>
  <si>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</si>
  <si>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</si>
  <si>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</si>
  <si>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</si>
  <si>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</si>
  <si>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</si>
  <si>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</si>
  <si>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</si>
  <si>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</si>
  <si>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</si>
  <si>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</si>
  <si>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</si>
  <si>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</si>
  <si>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</si>
  <si>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</si>
  <si>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</si>
  <si>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</si>
  <si>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</si>
  <si>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</si>
  <si>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</si>
  <si>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</si>
  <si>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</si>
  <si>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</si>
  <si>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</si>
  <si>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</si>
  <si>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</si>
  <si>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</si>
  <si>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</si>
  <si>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</si>
  <si>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</si>
  <si>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</si>
  <si>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</si>
  <si>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</si>
  <si>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</si>
  <si>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</si>
  <si>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</si>
  <si>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</si>
  <si>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</si>
  <si>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</si>
  <si>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</si>
  <si>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</si>
  <si>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</si>
  <si>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</si>
  <si>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</si>
  <si>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</si>
  <si>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</si>
  <si>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</si>
  <si>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</si>
  <si>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</si>
  <si>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</si>
  <si>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</si>
  <si>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</si>
  <si>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</si>
  <si>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</si>
  <si>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</si>
  <si>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</si>
  <si>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</si>
  <si>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</si>
  <si>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</si>
  <si>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</si>
  <si>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</si>
  <si>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</si>
  <si>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</si>
  <si>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</si>
  <si>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</si>
  <si>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</si>
  <si>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</si>
  <si>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</si>
  <si>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</si>
  <si>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</si>
  <si>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</si>
  <si>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</si>
  <si>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</si>
  <si>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</si>
  <si>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</si>
  <si>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</si>
  <si>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</si>
  <si>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</si>
  <si>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</si>
  <si>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</si>
  <si>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</si>
  <si>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</si>
  <si>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</si>
  <si>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</si>
  <si>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</si>
  <si>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</si>
  <si>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</si>
  <si>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</si>
  <si>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</si>
  <si>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</si>
  <si>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</si>
  <si>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</si>
  <si>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</si>
  <si>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</si>
  <si>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</si>
  <si>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</si>
  <si>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</si>
  <si>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</si>
  <si>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</si>
  <si>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</si>
  <si>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</si>
  <si>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</si>
  <si>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</si>
  <si>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</si>
  <si>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</si>
  <si>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</si>
  <si>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</si>
  <si>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</si>
  <si>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</si>
  <si>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</si>
  <si>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</si>
  <si>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</si>
  <si>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</si>
  <si>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</si>
  <si>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</si>
  <si>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</si>
  <si>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</si>
  <si>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</si>
  <si>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</si>
  <si>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</si>
  <si>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</si>
  <si>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</si>
  <si>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</si>
  <si>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</si>
  <si>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</si>
  <si>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</si>
  <si>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</si>
  <si>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</si>
  <si>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</si>
  <si>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</si>
  <si>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</si>
  <si>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</si>
  <si>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</si>
  <si>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</si>
  <si>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</si>
  <si>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</si>
  <si>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</si>
  <si>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</si>
  <si>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</si>
  <si>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</si>
  <si>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</si>
  <si>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</si>
  <si>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</si>
  <si>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</si>
  <si>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</si>
  <si>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</si>
  <si>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</si>
  <si>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</si>
  <si>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</si>
  <si>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</si>
  <si>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</si>
  <si>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</si>
  <si>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</si>
  <si>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</si>
  <si>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</si>
  <si>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</si>
  <si>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</si>
  <si>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</si>
  <si>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</si>
  <si>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</si>
  <si>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</si>
  <si>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</si>
  <si>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</si>
  <si>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</si>
  <si>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</si>
  <si>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</si>
  <si>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</si>
  <si>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</si>
  <si>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</si>
  <si>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</si>
  <si>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</si>
  <si>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</si>
  <si>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</si>
  <si>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</si>
  <si>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</si>
  <si>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</si>
  <si>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</si>
  <si>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</si>
  <si>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</si>
  <si>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</si>
  <si>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</si>
  <si>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</si>
  <si>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</si>
  <si>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</si>
  <si>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</si>
  <si>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</si>
  <si>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</si>
  <si>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</si>
  <si>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</si>
  <si>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</si>
  <si>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</si>
  <si>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</si>
  <si>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</si>
  <si>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</si>
  <si>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</si>
  <si>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</si>
  <si>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</si>
  <si>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</si>
  <si>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</si>
  <si>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</si>
  <si>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</si>
  <si>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</si>
  <si>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</si>
  <si>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</si>
  <si>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</si>
  <si>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</si>
  <si>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</si>
  <si>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</si>
  <si>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</si>
  <si>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</si>
  <si>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</si>
  <si>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</si>
  <si>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</si>
  <si>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</si>
  <si>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</si>
  <si>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</si>
  <si>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</si>
  <si>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</si>
  <si>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</si>
  <si>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</si>
  <si>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</si>
  <si>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</si>
  <si>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</si>
  <si>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</si>
  <si>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</si>
  <si>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</si>
  <si>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</si>
  <si>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</si>
  <si>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</si>
  <si>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</si>
  <si>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</si>
  <si>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</si>
  <si>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</si>
  <si>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</si>
  <si>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</si>
  <si>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</si>
  <si>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</si>
  <si>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</si>
  <si>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</si>
  <si>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</si>
  <si>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</si>
  <si>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</si>
  <si>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</si>
  <si>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</si>
  <si>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</si>
  <si>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</si>
  <si>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</si>
  <si>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</si>
  <si>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</si>
  <si>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</si>
  <si>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</si>
  <si>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</si>
  <si>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</si>
  <si>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</si>
  <si>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</si>
  <si>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</si>
  <si>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</si>
  <si>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</si>
  <si>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</si>
  <si>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</si>
  <si>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</si>
  <si>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</si>
  <si>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</si>
  <si>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</si>
  <si>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</si>
  <si>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</si>
  <si>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</si>
  <si>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</si>
  <si>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</si>
  <si>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</si>
  <si>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</si>
  <si>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</si>
  <si>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</si>
  <si>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</si>
  <si>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</si>
  <si>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</si>
  <si>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</si>
  <si>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</si>
  <si>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</si>
  <si>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</si>
  <si>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</si>
  <si>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</si>
  <si>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</si>
  <si>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</si>
  <si>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</si>
  <si>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</si>
  <si>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</si>
  <si>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</si>
  <si>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</si>
  <si>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</si>
  <si>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</si>
  <si>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</si>
  <si>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</si>
  <si>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</si>
  <si>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</si>
  <si>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</si>
  <si>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</si>
  <si>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</si>
  <si>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</si>
  <si>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</si>
  <si>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</si>
  <si>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</si>
  <si>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</si>
  <si>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</si>
  <si>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</si>
  <si>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</si>
  <si>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</si>
  <si>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</si>
  <si>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</si>
  <si>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</si>
  <si>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</si>
  <si>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</si>
  <si>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</si>
  <si>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</si>
  <si>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</si>
  <si>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</si>
  <si>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</si>
  <si>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</si>
  <si>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</si>
  <si>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</si>
  <si>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</si>
  <si>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</si>
  <si>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</si>
  <si>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</si>
  <si>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</si>
  <si>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</si>
  <si>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</si>
  <si>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</si>
  <si>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</si>
  <si>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</si>
  <si>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</si>
  <si>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</si>
  <si>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</si>
  <si>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</si>
  <si>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</si>
  <si>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</si>
  <si>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</si>
  <si>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</si>
  <si>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</si>
  <si>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</si>
  <si>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</si>
  <si>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</si>
  <si>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</si>
  <si>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</si>
  <si>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</si>
  <si>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</si>
  <si>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</si>
  <si>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</si>
  <si>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</si>
  <si>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</si>
  <si>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</si>
  <si>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</si>
  <si>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</si>
  <si>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</si>
  <si>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</si>
  <si>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</si>
  <si>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</si>
  <si>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</si>
  <si>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</si>
  <si>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</si>
  <si>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</si>
  <si>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</si>
  <si>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</si>
  <si>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</si>
  <si>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</si>
  <si>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</si>
  <si>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</si>
  <si>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</si>
  <si>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</si>
  <si>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</si>
  <si>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</si>
  <si>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</si>
  <si>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</si>
  <si>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</si>
  <si>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</si>
  <si>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</si>
  <si>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</si>
  <si>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</si>
  <si>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</si>
  <si>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</si>
  <si>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</si>
  <si>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</si>
  <si>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</si>
  <si>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</si>
  <si>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</si>
  <si>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</si>
  <si>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</si>
  <si>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</si>
  <si>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</si>
  <si>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</si>
  <si>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</si>
  <si>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</si>
  <si>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</si>
  <si>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</si>
  <si>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</si>
  <si>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</si>
  <si>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</si>
  <si>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</si>
  <si>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</si>
  <si>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</si>
  <si>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</si>
  <si>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</si>
  <si>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</si>
  <si>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</si>
  <si>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</si>
  <si>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</si>
  <si>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</si>
  <si>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</si>
  <si>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</si>
  <si>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</si>
  <si>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</si>
  <si>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</si>
  <si>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</si>
  <si>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</si>
  <si>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</si>
  <si>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</si>
  <si>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</si>
  <si>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</si>
  <si>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</si>
  <si>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</si>
  <si>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</si>
  <si>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</si>
  <si>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</si>
  <si>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</si>
  <si>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</si>
  <si>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</si>
  <si>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</si>
  <si>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</si>
  <si>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</si>
  <si>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</si>
  <si>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</si>
  <si>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</si>
  <si>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</si>
  <si>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</si>
  <si>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</si>
  <si>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</si>
  <si>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</si>
  <si>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</si>
  <si>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</si>
  <si>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</si>
  <si>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</si>
  <si>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</si>
  <si>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</si>
  <si>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</si>
  <si>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</si>
  <si>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</si>
  <si>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</si>
  <si>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</si>
  <si>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</si>
  <si>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</si>
  <si>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</si>
  <si>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</si>
  <si>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</si>
  <si>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</si>
  <si>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</si>
  <si>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</si>
  <si>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</si>
  <si>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</si>
  <si>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</si>
  <si>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</si>
  <si>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</si>
  <si>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</si>
  <si>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</si>
  <si>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</si>
  <si>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</si>
  <si>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</si>
  <si>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</si>
  <si>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</si>
  <si>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</si>
  <si>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</si>
  <si>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</si>
  <si>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</si>
  <si>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</si>
  <si>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</si>
  <si>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</si>
  <si>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</si>
  <si>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</si>
  <si>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</si>
  <si>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</si>
  <si>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</si>
  <si>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</si>
  <si>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</si>
  <si>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</si>
  <si>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</si>
  <si>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</si>
  <si>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</si>
  <si>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</si>
  <si>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</si>
  <si>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</si>
  <si>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</si>
  <si>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</si>
  <si>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</si>
  <si>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</si>
  <si>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</si>
  <si>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</si>
  <si>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</si>
  <si>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</si>
  <si>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</si>
  <si>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</si>
  <si>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</si>
  <si>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</si>
  <si>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</si>
  <si>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</si>
  <si>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</si>
  <si>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</si>
  <si>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</si>
  <si>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</si>
  <si>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</si>
  <si>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</si>
  <si>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</si>
  <si>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</si>
  <si>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</si>
  <si>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</si>
  <si>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</si>
  <si>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</si>
  <si>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</si>
  <si>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</si>
  <si>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</si>
  <si>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</si>
  <si>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</si>
  <si>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</si>
  <si>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</si>
  <si>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</si>
  <si>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</si>
  <si>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</si>
  <si>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</si>
  <si>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</si>
  <si>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</si>
  <si>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</si>
  <si>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</si>
  <si>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</si>
  <si>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</si>
  <si>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</si>
  <si>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</si>
  <si>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</si>
  <si>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</si>
  <si>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</si>
  <si>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</si>
  <si>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</si>
  <si>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</si>
  <si>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</si>
  <si>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</si>
  <si>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</si>
  <si>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</si>
  <si>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</si>
  <si>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</si>
  <si>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</si>
  <si>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</si>
  <si>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</si>
  <si>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</si>
  <si>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</si>
  <si>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</si>
  <si>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</si>
  <si>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</si>
  <si>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</si>
  <si>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</si>
  <si>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</si>
  <si>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</si>
  <si>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</si>
  <si>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</si>
  <si>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</si>
  <si>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</si>
  <si>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</si>
  <si>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</si>
  <si>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</si>
  <si>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</si>
  <si>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</si>
  <si>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</si>
  <si>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</si>
  <si>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</si>
  <si>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</si>
  <si>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</si>
  <si>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</si>
  <si>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</si>
  <si>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</si>
  <si>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</si>
  <si>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</si>
  <si>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</si>
  <si>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</si>
  <si>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</si>
  <si>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</si>
  <si>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</si>
  <si>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</si>
  <si>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</si>
  <si>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</si>
  <si>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</si>
  <si>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</si>
  <si>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</si>
  <si>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</si>
  <si>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</si>
  <si>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</si>
  <si>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</si>
  <si>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</si>
  <si>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</si>
  <si>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</si>
  <si>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</si>
  <si>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</si>
  <si>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</si>
  <si>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</si>
  <si>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</si>
  <si>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</si>
  <si>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</si>
  <si>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</si>
  <si>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</si>
  <si>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</si>
  <si>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</si>
  <si>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</si>
  <si>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</si>
  <si>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</si>
  <si>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</si>
  <si>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</si>
  <si>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</si>
  <si>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</si>
  <si>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</si>
  <si>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</si>
  <si>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</si>
  <si>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</si>
  <si>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</si>
  <si>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</si>
  <si>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</si>
  <si>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</si>
  <si>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</si>
  <si>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</si>
  <si>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</si>
  <si>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</si>
  <si>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</si>
  <si>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</si>
  <si>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</si>
  <si>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</si>
  <si>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</si>
  <si>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</si>
  <si>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</si>
  <si>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</si>
  <si>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</si>
  <si>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</si>
  <si>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</si>
  <si>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</si>
  <si>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</si>
  <si>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</si>
  <si>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</si>
  <si>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</si>
  <si>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</si>
  <si>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</si>
  <si>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</si>
  <si>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</si>
  <si>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</si>
  <si>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</si>
  <si>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</si>
  <si>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</si>
  <si>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</si>
  <si>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</si>
  <si>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</si>
  <si>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</si>
  <si>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</si>
  <si>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</si>
  <si>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</si>
  <si>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</si>
  <si>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</si>
  <si>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</si>
  <si>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</si>
  <si>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</si>
  <si>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</si>
  <si>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</si>
  <si>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</si>
  <si>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</si>
  <si>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</si>
  <si>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</si>
  <si>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</si>
  <si>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</si>
  <si>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</si>
  <si>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</si>
  <si>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</si>
  <si>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</si>
  <si>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</si>
  <si>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</si>
  <si>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</si>
  <si>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</si>
  <si>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</si>
  <si>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</si>
  <si>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</si>
  <si>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</si>
  <si>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</si>
  <si>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</si>
  <si>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</si>
  <si>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</si>
  <si>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</si>
  <si>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</si>
  <si>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</si>
  <si>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</si>
  <si>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</si>
  <si>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</si>
  <si>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</si>
  <si>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</si>
  <si>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</si>
  <si>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</si>
  <si>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</si>
  <si>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</si>
  <si>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</si>
  <si>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</si>
  <si>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</si>
  <si>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</si>
  <si>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</si>
  <si>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</si>
  <si>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</si>
  <si>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</si>
  <si>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</si>
  <si>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</si>
  <si>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</si>
  <si>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</si>
  <si>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</si>
  <si>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</si>
  <si>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</si>
  <si>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</si>
  <si>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</si>
  <si>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</si>
  <si>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</si>
  <si>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</si>
  <si>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</si>
  <si>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</si>
  <si>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</si>
  <si>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</si>
  <si>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</si>
  <si>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</si>
  <si>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</si>
  <si>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</si>
  <si>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</si>
  <si>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</si>
  <si>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</si>
  <si>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</si>
  <si>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</si>
  <si>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</si>
  <si>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</si>
  <si>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</si>
  <si>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</si>
  <si>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</si>
  <si>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</si>
  <si>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</si>
  <si>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</si>
  <si>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</si>
  <si>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</si>
  <si>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</si>
  <si>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</si>
  <si>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</si>
  <si>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</si>
  <si>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</si>
  <si>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</si>
  <si>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</si>
  <si>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</si>
  <si>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</si>
  <si>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</si>
  <si>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</si>
  <si>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</si>
  <si>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</si>
  <si>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</si>
  <si>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</si>
  <si>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</si>
  <si>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</si>
  <si>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</si>
  <si>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</si>
  <si>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</si>
  <si>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</si>
  <si>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</si>
  <si>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</si>
  <si>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</si>
  <si>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</si>
  <si>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</si>
  <si>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</si>
  <si>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</si>
  <si>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</si>
  <si>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</si>
  <si>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</si>
  <si>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</si>
  <si>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</si>
  <si>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</si>
  <si>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</si>
  <si>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</si>
  <si>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</si>
  <si>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</si>
  <si>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</si>
  <si>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</si>
  <si>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</si>
  <si>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</si>
  <si>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</si>
  <si>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</si>
  <si>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</si>
  <si>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</si>
  <si>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</si>
  <si>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</si>
  <si>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</si>
  <si>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</si>
  <si>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</si>
  <si>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</si>
  <si>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</si>
  <si>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</si>
  <si>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</si>
  <si>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</si>
  <si>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</si>
  <si>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</si>
  <si>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</si>
  <si>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</si>
  <si>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</si>
  <si>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</si>
  <si>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</si>
  <si>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</si>
  <si>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</si>
  <si>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</si>
  <si>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</si>
  <si>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</si>
  <si>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</si>
  <si>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</si>
  <si>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</si>
  <si>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</si>
  <si>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</si>
  <si>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</si>
  <si>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</si>
  <si>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</si>
  <si>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</si>
  <si>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</si>
  <si>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</si>
  <si>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</si>
  <si>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</si>
  <si>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</si>
  <si>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</si>
  <si>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</si>
  <si>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</si>
  <si>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</si>
  <si>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</si>
  <si>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</si>
  <si>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</si>
  <si>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</si>
  <si>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</si>
  <si>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</si>
  <si>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</si>
  <si>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</si>
  <si>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</si>
  <si>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</si>
  <si>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</si>
  <si>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</si>
  <si>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</si>
  <si>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</si>
  <si>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</si>
  <si>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</si>
  <si>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</si>
  <si>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</si>
  <si>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</si>
  <si>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</si>
  <si>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</si>
  <si>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</si>
  <si>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</si>
  <si>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</si>
  <si>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</si>
  <si>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</si>
  <si>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</si>
  <si>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</si>
  <si>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</si>
  <si>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</si>
  <si>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</si>
  <si>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</si>
  <si>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</si>
  <si>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</si>
  <si>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</si>
  <si>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</si>
  <si>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</si>
  <si>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</si>
  <si>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</si>
  <si>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</si>
  <si>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</si>
  <si>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</si>
  <si>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</si>
  <si>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</si>
  <si>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</si>
  <si>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</si>
  <si>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</si>
  <si>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</si>
  <si>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</si>
  <si>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</si>
  <si>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</si>
  <si>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</si>
  <si>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</si>
  <si>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</si>
  <si>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</si>
  <si>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</si>
  <si>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</si>
  <si>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</si>
  <si>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</si>
  <si>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</si>
  <si>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</si>
  <si>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</si>
  <si>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</si>
  <si>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</si>
  <si>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</si>
  <si>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</si>
  <si>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</si>
  <si>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</si>
  <si>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</si>
  <si>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</si>
  <si>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</si>
  <si>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</si>
  <si>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</si>
  <si>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</si>
  <si>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</si>
  <si>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</si>
  <si>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</si>
  <si>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</si>
  <si>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</si>
  <si>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</si>
  <si>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</si>
  <si>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</si>
  <si>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</si>
  <si>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</si>
  <si>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</si>
  <si>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</si>
  <si>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</si>
  <si>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</si>
  <si>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</si>
  <si>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</si>
  <si>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</si>
  <si>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</si>
  <si>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</si>
  <si>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</si>
  <si>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</si>
  <si>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</si>
  <si>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</si>
  <si>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</si>
  <si>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</si>
  <si>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</si>
  <si>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</si>
  <si>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</si>
  <si>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</si>
  <si>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</si>
  <si>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</si>
  <si>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</si>
  <si>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</si>
  <si>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</si>
  <si>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</si>
  <si>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</si>
  <si>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</si>
  <si>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</si>
  <si>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</si>
  <si>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</si>
  <si>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</si>
  <si>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</si>
  <si>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</si>
  <si>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</si>
  <si>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</si>
  <si>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</si>
  <si>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</si>
  <si>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</si>
  <si>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</si>
  <si>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</si>
  <si>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</si>
  <si>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</si>
  <si>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</si>
  <si>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</si>
  <si>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</si>
  <si>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</si>
  <si>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</si>
  <si>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</si>
  <si>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</si>
  <si>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</si>
  <si>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</si>
  <si>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</si>
  <si>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</si>
  <si>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</si>
  <si>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</si>
  <si>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</si>
  <si>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</si>
  <si>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</si>
  <si>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</si>
  <si>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</si>
  <si>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</si>
  <si>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</si>
  <si>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</si>
  <si>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</si>
  <si>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</si>
  <si>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</si>
  <si>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</si>
  <si>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</si>
  <si>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</si>
  <si>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</si>
  <si>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</si>
  <si>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</si>
  <si>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</si>
  <si>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</si>
  <si>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</si>
  <si>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</si>
  <si>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</si>
  <si>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</si>
  <si>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</si>
  <si>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</si>
  <si>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</si>
  <si>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</si>
  <si>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</si>
  <si>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</si>
  <si>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</si>
  <si>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</si>
  <si>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</si>
  <si>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</si>
  <si>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</si>
  <si>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</si>
  <si>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</si>
  <si>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</si>
  <si>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</si>
  <si>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</si>
  <si>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</si>
  <si>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</si>
  <si>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</si>
  <si>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</si>
  <si>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</si>
  <si>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</si>
  <si>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</si>
  <si>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</si>
  <si>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</si>
  <si>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</si>
  <si>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</si>
  <si>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</si>
  <si>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</si>
  <si>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</si>
  <si>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</si>
  <si>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</si>
  <si>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</si>
  <si>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</si>
  <si>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</si>
  <si>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</si>
  <si>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</si>
  <si>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</si>
  <si>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</si>
  <si>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</si>
  <si>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</si>
  <si>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</si>
  <si>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</si>
  <si>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</si>
  <si>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</si>
  <si>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</si>
  <si>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</si>
  <si>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</si>
  <si>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</si>
  <si>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</si>
  <si>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</si>
  <si>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</si>
  <si>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</si>
  <si>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</si>
  <si>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</si>
  <si>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</si>
  <si>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</si>
  <si>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</si>
  <si>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</si>
  <si>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</si>
  <si>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</si>
  <si>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</si>
  <si>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</si>
  <si>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</si>
  <si>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</si>
  <si>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</si>
  <si>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</si>
  <si>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</si>
  <si>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</si>
  <si>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</si>
  <si>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</si>
  <si>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</si>
  <si>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</si>
  <si>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</si>
  <si>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</si>
  <si>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</si>
  <si>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</si>
  <si>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</si>
  <si>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</si>
  <si>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</si>
  <si>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</si>
  <si>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</si>
  <si>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</si>
  <si>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</si>
  <si>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</si>
  <si>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</si>
  <si>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</si>
  <si>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</si>
  <si>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</si>
  <si>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</si>
  <si>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</si>
  <si>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</si>
  <si>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</si>
  <si>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</si>
  <si>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</si>
  <si>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</si>
  <si>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</si>
  <si>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</si>
  <si>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</si>
  <si>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</si>
  <si>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</si>
  <si>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</si>
  <si>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</si>
  <si>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</si>
  <si>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</si>
  <si>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</si>
  <si>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</si>
  <si>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</si>
  <si>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</si>
  <si>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</si>
  <si>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</si>
  <si>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</si>
  <si>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</si>
  <si>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</si>
  <si>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</si>
  <si>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</si>
  <si>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</si>
  <si>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</si>
  <si>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</si>
  <si>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</si>
  <si>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</si>
  <si>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</si>
  <si>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</si>
  <si>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</si>
  <si>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</si>
  <si>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</si>
  <si>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</si>
  <si>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</si>
  <si>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</si>
  <si>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</si>
  <si>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</si>
  <si>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</si>
  <si>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</si>
  <si>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</si>
  <si>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</si>
  <si>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</si>
  <si>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</si>
  <si>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</si>
  <si>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</si>
  <si>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</si>
  <si>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</si>
  <si>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</si>
  <si>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</si>
  <si>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</si>
  <si>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</si>
  <si>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</si>
  <si>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</si>
  <si>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</si>
  <si>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</si>
  <si>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</si>
  <si>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</si>
  <si>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</si>
  <si>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</si>
  <si>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</si>
  <si>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</si>
  <si>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</si>
  <si>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</si>
  <si>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</si>
  <si>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</si>
  <si>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</si>
  <si>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</si>
  <si>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</si>
  <si>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</si>
  <si>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</si>
  <si>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</si>
  <si>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</si>
  <si>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</si>
  <si>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</si>
  <si>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</si>
  <si>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</si>
  <si>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</si>
  <si>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</si>
  <si>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</si>
  <si>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</si>
  <si>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</si>
  <si>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</si>
  <si>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</si>
  <si>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</si>
  <si>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</si>
  <si>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</si>
  <si>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</si>
  <si>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</si>
  <si>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</si>
  <si>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</si>
  <si>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</si>
  <si>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</si>
  <si>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</si>
  <si>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</si>
  <si>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</si>
  <si>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</si>
  <si>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</si>
  <si>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</si>
  <si>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</si>
  <si>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</si>
  <si>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</si>
  <si>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</si>
  <si>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</si>
  <si>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</si>
  <si>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</si>
  <si>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</si>
  <si>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</si>
  <si>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</si>
  <si>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</si>
  <si>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</si>
  <si>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</si>
  <si>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</si>
  <si>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</si>
  <si>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</si>
  <si>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</si>
  <si>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</si>
  <si>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</si>
  <si>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</si>
  <si>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</si>
  <si>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</si>
  <si>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</si>
  <si>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</si>
  <si>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</si>
  <si>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</si>
  <si>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</si>
  <si>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</si>
  <si>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</si>
  <si>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</si>
  <si>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</si>
  <si>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</si>
  <si>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</si>
  <si>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</si>
  <si>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</si>
  <si>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</si>
  <si>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</si>
  <si>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</si>
  <si>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</si>
  <si>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</si>
  <si>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</si>
  <si>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</si>
  <si>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</si>
  <si>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</si>
  <si>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</si>
  <si>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</si>
  <si>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</si>
  <si>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</si>
  <si>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</si>
  <si>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</si>
  <si>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</si>
  <si>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</si>
  <si>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</si>
  <si>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</si>
  <si>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</si>
  <si>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</si>
  <si>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</si>
  <si>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</si>
  <si>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</si>
  <si>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</si>
  <si>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</si>
  <si>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</si>
  <si>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</si>
  <si>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</si>
  <si>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</si>
  <si>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</si>
  <si>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</si>
  <si>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</si>
  <si>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</si>
  <si>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</si>
  <si>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</si>
  <si>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</si>
  <si>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</si>
  <si>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</si>
  <si>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</si>
  <si>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</si>
  <si>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</si>
  <si>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</si>
  <si>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</si>
  <si>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</si>
  <si>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</si>
  <si>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</si>
  <si>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</si>
  <si>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</si>
  <si>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</si>
  <si>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</si>
  <si>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</si>
  <si>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</si>
  <si>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</si>
  <si>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</si>
  <si>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</si>
  <si>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</si>
  <si>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</si>
  <si>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</si>
  <si>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</si>
  <si>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</si>
  <si>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</si>
  <si>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</si>
  <si>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</si>
  <si>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</si>
  <si>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</si>
  <si>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</si>
  <si>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</si>
  <si>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</si>
  <si>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</si>
  <si>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</si>
  <si>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</si>
  <si>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</si>
  <si>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</si>
  <si>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</si>
  <si>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</si>
  <si>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</si>
  <si>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</si>
  <si>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</si>
  <si>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</si>
  <si>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</si>
  <si>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</si>
  <si>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</si>
  <si>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</si>
  <si>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</si>
  <si>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</si>
  <si>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</si>
  <si>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</si>
  <si>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</si>
  <si>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</si>
  <si>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</si>
  <si>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</si>
  <si>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</si>
  <si>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</si>
  <si>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</si>
  <si>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</si>
  <si>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</si>
  <si>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</si>
  <si>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</si>
  <si>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</si>
  <si>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</si>
  <si>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</si>
  <si>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</si>
  <si>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</si>
  <si>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</si>
  <si>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</si>
  <si>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</si>
  <si>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</si>
  <si>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</si>
  <si>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</si>
  <si>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</si>
  <si>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</si>
  <si>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</si>
  <si>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</si>
  <si>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</si>
  <si>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</si>
  <si>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</si>
  <si>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</si>
  <si>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</si>
  <si>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</si>
  <si>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</si>
  <si>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</si>
  <si>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</si>
  <si>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</si>
  <si>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</si>
  <si>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</si>
  <si>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</si>
  <si>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</si>
  <si>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</si>
  <si>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</si>
  <si>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</si>
  <si>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</si>
  <si>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</si>
  <si>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</si>
  <si>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</si>
  <si>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</si>
  <si>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</si>
  <si>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</si>
  <si>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</si>
  <si>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</si>
  <si>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</si>
  <si>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</si>
  <si>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</si>
  <si>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</si>
  <si>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</si>
  <si>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</si>
  <si>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</si>
  <si>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</si>
  <si>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</si>
  <si>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</si>
  <si>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</si>
  <si>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</si>
  <si>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</si>
  <si>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</si>
  <si>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</si>
  <si>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</si>
  <si>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</si>
  <si>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</si>
  <si>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</si>
  <si>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</si>
  <si>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</si>
  <si>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</si>
  <si>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</si>
  <si>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</si>
  <si>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</si>
  <si>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</si>
  <si>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</si>
  <si>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</si>
  <si>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</si>
  <si>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</si>
  <si>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</si>
  <si>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</si>
  <si>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</si>
  <si>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</si>
  <si>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</si>
  <si>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</si>
  <si>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</si>
  <si>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</si>
  <si>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</si>
  <si>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</si>
  <si>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</si>
  <si>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</si>
  <si>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</si>
  <si>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</si>
  <si>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</si>
  <si>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</si>
  <si>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</si>
  <si>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</si>
  <si>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</si>
  <si>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</si>
  <si>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</si>
  <si>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</si>
  <si>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</si>
  <si>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</si>
  <si>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</si>
  <si>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</si>
  <si>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</si>
  <si>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</si>
  <si>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</si>
  <si>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</si>
  <si>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</si>
  <si>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</si>
  <si>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</si>
  <si>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</si>
  <si>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</si>
  <si>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</si>
  <si>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</si>
  <si>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</si>
  <si>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</si>
  <si>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</si>
  <si>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</si>
  <si>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</si>
  <si>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</si>
  <si>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</si>
  <si>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</si>
  <si>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</si>
  <si>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</si>
  <si>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</si>
  <si>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</si>
  <si>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</si>
  <si>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</si>
  <si>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</si>
  <si>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</si>
  <si>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</si>
  <si>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</si>
  <si>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</si>
  <si>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</si>
  <si>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</si>
  <si>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</si>
  <si>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</si>
  <si>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</si>
  <si>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</si>
  <si>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</si>
  <si>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</si>
  <si>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</si>
  <si>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</si>
  <si>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</si>
  <si>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</si>
  <si>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</si>
  <si>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</si>
  <si>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</si>
  <si>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</si>
  <si>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</si>
  <si>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</si>
  <si>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</si>
  <si>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</si>
  <si>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</si>
  <si>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</si>
  <si>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</si>
  <si>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</si>
  <si>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</si>
  <si>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</si>
  <si>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</si>
  <si>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</si>
  <si>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</si>
  <si>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</si>
  <si>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</si>
  <si>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</si>
  <si>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</si>
  <si>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</si>
  <si>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</si>
  <si>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</si>
  <si>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</si>
  <si>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</si>
  <si>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</si>
  <si>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</si>
  <si>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</si>
  <si>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</si>
  <si>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</si>
  <si>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</si>
  <si>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</si>
  <si>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</si>
  <si>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</si>
  <si>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</si>
  <si>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</si>
  <si>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</si>
  <si>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</si>
  <si>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</si>
  <si>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</si>
  <si>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</si>
  <si>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</si>
  <si>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</si>
  <si>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</si>
  <si>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</si>
  <si>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</si>
  <si>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</si>
  <si>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</si>
  <si>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</si>
  <si>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</si>
  <si>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</si>
  <si>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</si>
  <si>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</si>
  <si>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</si>
  <si>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</si>
  <si>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</si>
  <si>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</si>
  <si>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</si>
  <si>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</si>
  <si>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</si>
  <si>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</si>
  <si>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</si>
  <si>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</si>
  <si>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</si>
  <si>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</si>
  <si>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</si>
  <si>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</si>
  <si>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</si>
  <si>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</si>
  <si>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</si>
  <si>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</si>
  <si>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</si>
  <si>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</si>
  <si>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</si>
  <si>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</si>
  <si>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</si>
  <si>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</si>
  <si>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</si>
  <si>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</si>
  <si>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</si>
  <si>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</si>
  <si>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</si>
  <si>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</si>
  <si>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</si>
  <si>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</si>
  <si>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</si>
  <si>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</si>
  <si>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</si>
  <si>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</si>
  <si>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</si>
  <si>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</si>
  <si>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</si>
  <si>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</si>
  <si>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</si>
  <si>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</si>
  <si>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</si>
  <si>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</si>
  <si>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</si>
  <si>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</si>
  <si>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</si>
  <si>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</si>
  <si>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</si>
  <si>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</si>
  <si>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</si>
  <si>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</si>
  <si>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</si>
  <si>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</si>
  <si>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</si>
  <si>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</si>
  <si>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</si>
  <si>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</si>
  <si>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</si>
  <si>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</si>
  <si>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</si>
  <si>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</si>
  <si>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</si>
  <si>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</si>
  <si>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</si>
  <si>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</si>
  <si>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</si>
  <si>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</si>
  <si>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</si>
  <si>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</si>
  <si>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</si>
  <si>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</si>
  <si>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</si>
  <si>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</si>
  <si>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</si>
  <si>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</si>
  <si>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</si>
  <si>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</si>
  <si>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</si>
  <si>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</si>
  <si>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</si>
  <si>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</si>
  <si>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</si>
  <si>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</si>
  <si>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</si>
  <si>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</si>
  <si>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</si>
  <si>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</si>
  <si>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</si>
  <si>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</si>
  <si>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</si>
  <si>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</si>
  <si>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</si>
  <si>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</si>
  <si>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</si>
  <si>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</si>
  <si>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</si>
  <si>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</si>
  <si>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</si>
  <si>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</si>
  <si>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</si>
  <si>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</si>
  <si>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</si>
  <si>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</si>
  <si>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</si>
  <si>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</si>
  <si>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</si>
  <si>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</si>
  <si>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</si>
  <si>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</si>
  <si>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</si>
  <si>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</si>
  <si>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</si>
  <si>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</si>
  <si>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</si>
  <si>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</si>
  <si>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</si>
  <si>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</si>
  <si>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</si>
  <si>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</si>
  <si>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</si>
  <si>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</si>
  <si>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</si>
  <si>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</si>
  <si>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</si>
  <si>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</si>
  <si>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</si>
  <si>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</si>
  <si>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</si>
  <si>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</si>
  <si>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</si>
  <si>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</si>
  <si>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</si>
  <si>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</si>
  <si>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</si>
  <si>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</si>
  <si>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</si>
  <si>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</si>
  <si>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</si>
  <si>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</si>
  <si>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</si>
  <si>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</si>
  <si>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</si>
  <si>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</si>
  <si>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</si>
  <si>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</si>
  <si>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</si>
  <si>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</si>
  <si>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</si>
  <si>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</si>
  <si>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</si>
  <si>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</si>
  <si>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</si>
  <si>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</si>
  <si>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</si>
  <si>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</si>
  <si>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</si>
  <si>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</si>
  <si>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</si>
  <si>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</si>
  <si>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</si>
  <si>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</si>
  <si>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</si>
  <si>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</si>
  <si>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</si>
  <si>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</si>
  <si>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</si>
  <si>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</si>
  <si>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</si>
  <si>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</si>
  <si>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</si>
  <si>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</si>
  <si>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</si>
  <si>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</si>
  <si>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</si>
  <si>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</si>
  <si>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</si>
  <si>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</si>
  <si>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</si>
  <si>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</si>
  <si>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</si>
  <si>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</si>
  <si>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</si>
  <si>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</si>
  <si>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</si>
  <si>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</si>
  <si>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</si>
  <si>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</si>
  <si>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</si>
  <si>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</si>
  <si>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</si>
  <si>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</si>
  <si>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</si>
  <si>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</si>
  <si>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</si>
  <si>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</si>
  <si>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</si>
  <si>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</si>
  <si>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</si>
  <si>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</si>
  <si>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</si>
  <si>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</si>
  <si>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</si>
  <si>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</si>
  <si>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</si>
  <si>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</si>
  <si>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</si>
  <si>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</si>
  <si>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</si>
  <si>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</si>
  <si>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</si>
  <si>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</si>
  <si>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</si>
  <si>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</si>
  <si>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</si>
  <si>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</si>
  <si>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</si>
  <si>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</si>
  <si>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</si>
  <si>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</si>
  <si>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</si>
  <si>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</si>
  <si>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</si>
  <si>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</si>
  <si>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</si>
  <si>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</si>
  <si>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</si>
  <si>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</si>
  <si>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</si>
  <si>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</si>
  <si>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</si>
  <si>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</si>
  <si>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</si>
  <si>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</si>
  <si>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</si>
  <si>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</si>
  <si>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</si>
  <si>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</si>
  <si>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</si>
  <si>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</si>
  <si>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</si>
  <si>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</si>
  <si>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</si>
  <si>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</si>
  <si>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</si>
  <si>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</si>
  <si>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</si>
  <si>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</si>
  <si>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</si>
  <si>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</si>
  <si>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</si>
  <si>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</si>
  <si>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</si>
  <si>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</si>
  <si>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</si>
  <si>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</si>
  <si>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</si>
  <si>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</si>
  <si>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</si>
  <si>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</si>
  <si>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</si>
  <si>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</si>
  <si>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</si>
  <si>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</si>
  <si>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</si>
  <si>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</si>
  <si>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</si>
  <si>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</si>
  <si>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</si>
  <si>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</si>
  <si>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</si>
  <si>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</si>
  <si>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</si>
  <si>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</si>
  <si>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</si>
  <si>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</si>
  <si>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</si>
  <si>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</si>
  <si>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</si>
  <si>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</si>
  <si>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</si>
  <si>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</si>
  <si>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</si>
  <si>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</si>
  <si>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</si>
  <si>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</si>
  <si>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</si>
  <si>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</si>
  <si>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</si>
  <si>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</si>
  <si>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</si>
  <si>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</si>
  <si>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</si>
  <si>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</si>
  <si>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</si>
  <si>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</si>
  <si>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</si>
  <si>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</si>
  <si>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</si>
  <si>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</si>
  <si>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</si>
  <si>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</si>
  <si>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</si>
  <si>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</si>
  <si>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</si>
  <si>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</si>
  <si>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</si>
  <si>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</si>
  <si>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</si>
  <si>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</si>
  <si>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</si>
  <si>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</si>
  <si>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</si>
  <si>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</si>
  <si>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</si>
  <si>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</si>
  <si>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</si>
  <si>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</si>
  <si>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</si>
  <si>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</si>
  <si>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</si>
  <si>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</si>
  <si>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</si>
  <si>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</si>
  <si>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</si>
  <si>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</si>
  <si>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</si>
  <si>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</si>
  <si>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</si>
  <si>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</si>
  <si>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</si>
  <si>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</si>
  <si>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</si>
  <si>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</si>
  <si>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</si>
  <si>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</si>
  <si>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</si>
  <si>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</si>
  <si>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</si>
  <si>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</si>
  <si>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</si>
  <si>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</si>
  <si>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</si>
  <si>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</si>
  <si>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</si>
  <si>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</si>
  <si>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</si>
  <si>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</si>
  <si>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</si>
  <si>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</si>
  <si>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</si>
  <si>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</si>
  <si>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</si>
  <si>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</si>
  <si>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</si>
  <si>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</si>
  <si>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</si>
  <si>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</si>
  <si>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</si>
  <si>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</si>
  <si>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</si>
  <si>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</si>
  <si>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</si>
  <si>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</si>
  <si>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</si>
  <si>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</si>
  <si>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</si>
  <si>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</si>
  <si>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</si>
  <si>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</si>
  <si>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</si>
  <si>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</si>
  <si>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</si>
  <si>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</si>
  <si>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</si>
  <si>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</si>
  <si>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</si>
  <si>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</si>
  <si>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</si>
  <si>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</si>
  <si>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</si>
  <si>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</si>
  <si>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</si>
  <si>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</si>
  <si>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</si>
  <si>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</si>
  <si>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</si>
  <si>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</si>
  <si>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</si>
  <si>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</si>
  <si>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</si>
  <si>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</si>
  <si>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</si>
  <si>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</si>
  <si>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</si>
  <si>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</si>
  <si>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</si>
  <si>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</si>
  <si>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</si>
  <si>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</si>
  <si>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</si>
  <si>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</si>
  <si>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</si>
  <si>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</si>
  <si>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</si>
  <si>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</si>
  <si>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</si>
  <si>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</si>
  <si>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</si>
  <si>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</si>
  <si>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</si>
  <si>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</si>
  <si>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</si>
  <si>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</si>
  <si>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</si>
  <si>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</si>
  <si>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</si>
  <si>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</si>
  <si>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</si>
  <si>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</si>
  <si>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</si>
  <si>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</si>
  <si>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</si>
  <si>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</si>
  <si>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</si>
  <si>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</si>
  <si>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</si>
  <si>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</si>
  <si>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</si>
  <si>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</si>
  <si>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</si>
  <si>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</si>
  <si>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</si>
  <si>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</si>
  <si>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</si>
  <si>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</si>
  <si>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</si>
  <si>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</si>
  <si>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</si>
  <si>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</si>
  <si>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</si>
  <si>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</si>
  <si>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</si>
  <si>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</si>
  <si>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</si>
  <si>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</si>
  <si>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</si>
  <si>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</si>
  <si>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</si>
  <si>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</si>
  <si>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</si>
  <si>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</si>
  <si>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</si>
  <si>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</si>
  <si>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</si>
  <si>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</si>
  <si>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</si>
  <si>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</si>
  <si>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</si>
  <si>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</si>
  <si>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</si>
  <si>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</si>
  <si>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</si>
  <si>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</si>
  <si>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</si>
  <si>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</si>
  <si>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</si>
  <si>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</si>
  <si>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</si>
  <si>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</si>
  <si>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</si>
  <si>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</si>
  <si>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</si>
  <si>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</si>
  <si>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</si>
  <si>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</si>
  <si>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</si>
  <si>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</si>
  <si>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</si>
  <si>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</si>
  <si>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</si>
  <si>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</si>
  <si>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</si>
  <si>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</si>
  <si>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</si>
  <si>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</si>
  <si>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</si>
  <si>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</si>
  <si>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</si>
  <si>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</si>
  <si>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</si>
  <si>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</si>
  <si>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</si>
  <si>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</si>
  <si>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</si>
  <si>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</si>
  <si>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</si>
  <si>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</si>
  <si>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</si>
  <si>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</si>
  <si>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</si>
  <si>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</si>
  <si>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</si>
  <si>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</si>
  <si>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</si>
  <si>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</si>
  <si>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</si>
  <si>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</si>
  <si>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</si>
  <si>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</si>
  <si>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</si>
  <si>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</si>
  <si>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</si>
  <si>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</si>
  <si>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</si>
  <si>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</si>
  <si>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</si>
  <si>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</si>
  <si>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</si>
  <si>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</si>
  <si>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</si>
  <si>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</si>
  <si>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</si>
  <si>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</si>
  <si>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</si>
  <si>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</si>
  <si>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</si>
  <si>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</si>
  <si>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</si>
  <si>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</si>
  <si>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</si>
  <si>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</si>
  <si>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</si>
  <si>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</si>
  <si>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</si>
  <si>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</si>
  <si>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</si>
  <si>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</si>
  <si>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</si>
  <si>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</si>
  <si>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</si>
  <si>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</si>
  <si>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</si>
  <si>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</si>
  <si>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</si>
  <si>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</si>
  <si>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</si>
  <si>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</si>
  <si>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</si>
  <si>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</si>
  <si>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</si>
  <si>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</si>
  <si>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</si>
  <si>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</si>
  <si>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</si>
  <si>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</si>
  <si>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</si>
  <si>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</si>
  <si>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</si>
  <si>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</si>
  <si>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</si>
  <si>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</si>
  <si>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</si>
  <si>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</si>
  <si>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</si>
  <si>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</si>
  <si>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</si>
  <si>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</si>
  <si>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</si>
  <si>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</si>
  <si>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</si>
  <si>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</si>
  <si>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</si>
  <si>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</si>
  <si>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</si>
  <si>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</si>
  <si>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</si>
  <si>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</si>
  <si>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</si>
  <si>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</si>
  <si>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</si>
  <si>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</si>
  <si>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</si>
  <si>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</si>
  <si>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</si>
  <si>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</si>
  <si>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</si>
  <si>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</si>
  <si>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</si>
  <si>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</si>
  <si>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</si>
  <si>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</si>
  <si>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</si>
  <si>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</si>
  <si>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</si>
  <si>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</si>
  <si>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</si>
  <si>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</si>
  <si>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</si>
  <si>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</si>
  <si>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</si>
  <si>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</si>
  <si>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</si>
  <si>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</si>
  <si>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</si>
  <si>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</si>
  <si>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</si>
  <si>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</si>
  <si>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</si>
  <si>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</si>
  <si>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</si>
  <si>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</si>
  <si>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</si>
  <si>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</si>
  <si>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</si>
  <si>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</si>
  <si>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</si>
  <si>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</si>
  <si>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</si>
  <si>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</si>
  <si>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</si>
  <si>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</si>
  <si>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</si>
  <si>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</si>
  <si>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</si>
  <si>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</si>
  <si>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</si>
  <si>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</si>
  <si>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</si>
  <si>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</si>
  <si>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</si>
  <si>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</si>
  <si>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</si>
  <si>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</si>
  <si>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</si>
  <si>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</si>
  <si>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</si>
  <si>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</si>
  <si>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</si>
  <si>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</si>
  <si>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</si>
  <si>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</si>
  <si>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</si>
  <si>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</si>
  <si>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</si>
  <si>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</si>
  <si>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</si>
  <si>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</si>
  <si>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</si>
  <si>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</si>
  <si>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</si>
  <si>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</si>
  <si>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</si>
  <si>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</si>
  <si>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</si>
  <si>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</si>
  <si>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</si>
  <si>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</si>
  <si>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</si>
  <si>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</si>
  <si>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</si>
  <si>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</si>
  <si>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</si>
  <si>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</si>
  <si>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</si>
  <si>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</si>
  <si>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</si>
  <si>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</si>
  <si>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</si>
  <si>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</si>
  <si>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</si>
  <si>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</si>
  <si>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</si>
  <si>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</si>
  <si>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</si>
  <si>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</si>
  <si>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</si>
  <si>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</si>
  <si>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</si>
  <si>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</si>
  <si>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</si>
  <si>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</si>
  <si>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</si>
  <si>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</si>
  <si>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</si>
  <si>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</si>
  <si>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</si>
  <si>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</si>
  <si>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</si>
  <si>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</si>
  <si>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</si>
  <si>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</si>
  <si>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</si>
  <si>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</si>
  <si>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</si>
  <si>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</si>
  <si>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</si>
  <si>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</si>
  <si>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</si>
  <si>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</si>
  <si>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</si>
  <si>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</si>
  <si>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</si>
  <si>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</si>
  <si>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</si>
  <si>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</si>
  <si>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</si>
  <si>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</si>
  <si>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</si>
  <si>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</si>
  <si>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</si>
  <si>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</si>
  <si>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</si>
  <si>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</si>
  <si>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</si>
  <si>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</si>
  <si>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</si>
  <si>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</si>
  <si>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</si>
  <si>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</si>
  <si>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</si>
  <si>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</si>
  <si>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</si>
  <si>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</si>
  <si>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</si>
  <si>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</si>
  <si>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</si>
  <si>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</si>
  <si>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</si>
  <si>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</si>
  <si>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</si>
  <si>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</si>
  <si>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</si>
  <si>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</si>
  <si>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</si>
  <si>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</si>
  <si>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</si>
  <si>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</si>
  <si>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</si>
  <si>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</si>
  <si>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</si>
  <si>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</si>
  <si>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</si>
  <si>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</si>
  <si>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</si>
  <si>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</si>
  <si>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</si>
  <si>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</si>
  <si>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</si>
  <si>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</si>
  <si>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</si>
  <si>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</si>
  <si>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</si>
  <si>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</si>
  <si>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</si>
  <si>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</si>
  <si>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</si>
  <si>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</si>
  <si>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</si>
  <si>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</si>
  <si>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</si>
  <si>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</si>
  <si>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</si>
  <si>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</si>
  <si>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</si>
  <si>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</si>
  <si>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</si>
  <si>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</si>
  <si>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</si>
  <si>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</si>
  <si>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</si>
  <si>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</si>
  <si>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</si>
  <si>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</si>
  <si>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</si>
  <si>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</si>
  <si>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</si>
  <si>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</si>
  <si>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</si>
  <si>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</si>
  <si>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</si>
  <si>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</si>
  <si>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</si>
  <si>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</si>
  <si>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</si>
  <si>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</si>
  <si>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</si>
  <si>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</si>
  <si>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</si>
  <si>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</si>
  <si>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</si>
  <si>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</si>
  <si>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</si>
  <si>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</si>
  <si>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</si>
  <si>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</si>
  <si>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</si>
  <si>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</si>
  <si>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</si>
  <si>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</si>
  <si>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</si>
  <si>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</si>
  <si>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</si>
  <si>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</si>
  <si>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</si>
  <si>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</si>
  <si>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</si>
  <si>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</si>
  <si>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</si>
  <si>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</si>
  <si>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</si>
  <si>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</si>
  <si>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</si>
  <si>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</si>
  <si>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</si>
  <si>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</si>
  <si>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</si>
  <si>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</si>
  <si>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</si>
  <si>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</si>
  <si>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</si>
  <si>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</si>
  <si>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</si>
  <si>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</si>
  <si>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</si>
  <si>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</si>
  <si>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</si>
  <si>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</si>
  <si>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</si>
  <si>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</si>
  <si>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</si>
  <si>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</si>
  <si>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</si>
  <si>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</si>
  <si>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</si>
  <si>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</si>
  <si>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</si>
  <si>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</si>
  <si>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</si>
  <si>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</si>
  <si>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</si>
  <si>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</si>
  <si>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</si>
  <si>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</si>
  <si>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</si>
  <si>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</si>
  <si>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</si>
  <si>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</si>
  <si>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</si>
  <si>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</si>
  <si>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</si>
  <si>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</si>
  <si>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</si>
  <si>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</si>
  <si>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</si>
  <si>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</si>
  <si>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</si>
  <si>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</si>
  <si>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</si>
  <si>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</si>
  <si>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</si>
  <si>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</si>
  <si>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</si>
  <si>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</si>
  <si>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</si>
  <si>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</si>
  <si>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</si>
  <si>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</si>
  <si>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</si>
  <si>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</si>
  <si>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</si>
  <si>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</si>
  <si>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</si>
  <si>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</si>
  <si>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</si>
  <si>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</si>
  <si>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</si>
  <si>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</si>
  <si>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</si>
  <si>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</si>
  <si>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</si>
  <si>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</si>
  <si>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</si>
  <si>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</si>
  <si>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</si>
  <si>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</si>
  <si>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</si>
  <si>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</si>
  <si>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</si>
  <si>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</si>
  <si>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</si>
  <si>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</si>
  <si>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</si>
  <si>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</si>
  <si>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</si>
  <si>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</si>
  <si>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</si>
  <si>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</si>
  <si>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</si>
  <si>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</si>
  <si>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</si>
  <si>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</si>
  <si>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</si>
  <si>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</si>
  <si>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</si>
  <si>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</si>
  <si>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</si>
  <si>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</si>
  <si>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</si>
  <si>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</si>
  <si>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</si>
  <si>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</si>
  <si>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</si>
  <si>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</si>
  <si>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</si>
  <si>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</si>
  <si>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</si>
  <si>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</si>
  <si>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</si>
  <si>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</si>
  <si>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</si>
  <si>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</si>
  <si>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</si>
  <si>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</si>
  <si>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</si>
  <si>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</si>
  <si>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</si>
  <si>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</si>
  <si>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</si>
  <si>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</si>
  <si>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</si>
  <si>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</si>
  <si>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</si>
  <si>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</si>
  <si>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</si>
  <si>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</si>
  <si>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</si>
  <si>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</si>
  <si>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</si>
  <si>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</si>
  <si>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</si>
  <si>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</si>
  <si>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</si>
  <si>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</si>
  <si>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</si>
  <si>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</si>
  <si>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</si>
  <si>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</si>
  <si>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</si>
  <si>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</si>
  <si>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</si>
  <si>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</si>
  <si>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</si>
  <si>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</si>
  <si>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</si>
  <si>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</si>
  <si>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</si>
  <si>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</si>
  <si>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</si>
  <si>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</si>
  <si>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</si>
  <si>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</si>
  <si>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</si>
  <si>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</si>
  <si>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</si>
  <si>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</si>
  <si>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</si>
  <si>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</si>
  <si>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</si>
  <si>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</si>
  <si>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</si>
  <si>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</si>
  <si>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</si>
  <si>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</si>
  <si>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</si>
  <si>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</si>
  <si>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</si>
  <si>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</si>
  <si>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</si>
  <si>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</si>
  <si>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</si>
  <si>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</si>
  <si>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</si>
  <si>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</si>
  <si>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</si>
  <si>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</si>
  <si>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</si>
  <si>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</si>
  <si>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</si>
  <si>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</si>
  <si>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</si>
  <si>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</si>
  <si>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</si>
  <si>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</si>
  <si>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</si>
  <si>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</si>
  <si>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</si>
  <si>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</si>
  <si>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</si>
  <si>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</si>
  <si>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</si>
  <si>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</si>
  <si>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</si>
  <si>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</si>
  <si>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</si>
  <si>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</si>
  <si>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</si>
  <si>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</si>
  <si>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</si>
  <si>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</si>
  <si>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</si>
  <si>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</si>
  <si>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</si>
  <si>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</si>
  <si>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</si>
  <si>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</si>
  <si>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</si>
  <si>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</si>
  <si>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</si>
  <si>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</si>
  <si>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</si>
  <si>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</si>
  <si>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</si>
  <si>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</si>
  <si>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</si>
  <si>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</si>
  <si>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</si>
  <si>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</si>
  <si>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</si>
  <si>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</si>
  <si>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</si>
  <si>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</si>
  <si>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</si>
  <si>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</si>
  <si>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</si>
  <si>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</si>
  <si>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</si>
  <si>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</si>
  <si>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</si>
  <si>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</si>
  <si>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</si>
  <si>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</si>
  <si>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</si>
  <si>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</si>
  <si>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</si>
  <si>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</si>
  <si>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</si>
  <si>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</si>
  <si>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</si>
  <si>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</si>
  <si>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</si>
  <si>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</si>
  <si>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</si>
  <si>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</si>
  <si>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</si>
  <si>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</si>
  <si>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</si>
  <si>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</si>
  <si>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</si>
  <si>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</si>
  <si>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</si>
  <si>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</si>
  <si>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</si>
  <si>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</si>
  <si>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</si>
  <si>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</si>
  <si>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</si>
  <si>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</si>
  <si>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</si>
  <si>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</si>
  <si>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</si>
  <si>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</si>
  <si>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</si>
  <si>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</si>
  <si>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</si>
  <si>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</si>
  <si>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</si>
  <si>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</si>
  <si>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</si>
  <si>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</si>
  <si>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</si>
  <si>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</si>
  <si>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</si>
  <si>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</si>
  <si>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</si>
  <si>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</si>
  <si>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</si>
  <si>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</si>
  <si>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</si>
  <si>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</si>
  <si>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</si>
  <si>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</si>
  <si>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</si>
  <si>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</si>
  <si>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</si>
  <si>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</si>
  <si>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</si>
  <si>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</si>
  <si>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</si>
  <si>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</si>
  <si>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</si>
  <si>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</si>
  <si>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</si>
  <si>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</si>
  <si>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</si>
  <si>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</si>
  <si>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</si>
  <si>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</si>
  <si>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</si>
  <si>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</si>
  <si>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</si>
  <si>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</si>
  <si>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</si>
  <si>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</si>
  <si>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</si>
  <si>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</si>
  <si>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</si>
  <si>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</si>
  <si>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</si>
  <si>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</si>
  <si>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</si>
  <si>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</si>
  <si>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</si>
  <si>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</si>
  <si>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</si>
  <si>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</si>
  <si>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</si>
  <si>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</si>
  <si>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</si>
  <si>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</si>
  <si>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</si>
  <si>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</si>
  <si>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</si>
  <si>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</si>
  <si>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</si>
  <si>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</si>
  <si>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</si>
  <si>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</si>
  <si>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</si>
  <si>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</si>
  <si>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</si>
  <si>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</si>
  <si>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</si>
  <si>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</si>
  <si>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</si>
  <si>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</si>
  <si>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</si>
  <si>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</si>
  <si>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</si>
  <si>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</si>
  <si>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</si>
  <si>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</si>
  <si>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</si>
  <si>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</si>
  <si>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</si>
  <si>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</si>
  <si>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</si>
  <si>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</si>
  <si>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</si>
  <si>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</si>
  <si>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</si>
  <si>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</si>
  <si>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</si>
  <si>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</si>
  <si>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</si>
  <si>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</si>
  <si>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</si>
  <si>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</si>
  <si>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</si>
  <si>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</si>
  <si>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</si>
  <si>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</si>
  <si>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</si>
  <si>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</si>
  <si>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</si>
  <si>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</si>
  <si>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</si>
  <si>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</si>
  <si>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</si>
  <si>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</si>
  <si>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</si>
  <si>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</si>
  <si>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</si>
  <si>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</si>
  <si>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</si>
  <si>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</si>
  <si>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</si>
  <si>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</si>
  <si>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</si>
  <si>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</si>
  <si>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</si>
  <si>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</si>
  <si>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</si>
  <si>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</si>
  <si>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</si>
  <si>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</si>
  <si>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</si>
  <si>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</si>
  <si>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</si>
  <si>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</si>
  <si>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</si>
  <si>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</si>
  <si>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</si>
  <si>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</si>
  <si>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</si>
  <si>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</si>
  <si>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</si>
  <si>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</si>
  <si>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</si>
  <si>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</si>
  <si>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</si>
  <si>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</si>
  <si>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</si>
  <si>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</si>
  <si>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</si>
  <si>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</si>
  <si>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</si>
  <si>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</si>
  <si>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</si>
  <si>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</si>
  <si>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</si>
  <si>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</si>
  <si>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</si>
  <si>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</si>
  <si>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</si>
  <si>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</si>
  <si>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</si>
  <si>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</si>
  <si>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</si>
  <si>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</si>
  <si>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</si>
  <si>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</si>
  <si>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</si>
  <si>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</si>
  <si>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</si>
  <si>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</si>
  <si>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</si>
  <si>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</si>
  <si>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</si>
  <si>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</si>
  <si>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</si>
  <si>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</si>
  <si>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</si>
  <si>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</si>
  <si>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</si>
  <si>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</si>
  <si>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</si>
  <si>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</si>
  <si>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</si>
  <si>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</si>
  <si>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</si>
  <si>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</si>
  <si>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</si>
  <si>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</si>
  <si>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</si>
  <si>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</si>
  <si>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</si>
  <si>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</si>
  <si>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</si>
  <si>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</si>
  <si>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</si>
  <si>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</si>
  <si>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</si>
  <si>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</si>
  <si>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</si>
  <si>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</si>
  <si>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</si>
  <si>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</si>
  <si>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</si>
  <si>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</si>
  <si>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</si>
  <si>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</si>
  <si>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</si>
  <si>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</si>
  <si>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</si>
  <si>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</si>
  <si>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</si>
  <si>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</si>
  <si>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</si>
  <si>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</si>
  <si>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</si>
  <si>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</si>
  <si>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</si>
  <si>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</si>
  <si>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</si>
  <si>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</si>
  <si>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</si>
  <si>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</si>
  <si>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</si>
  <si>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</si>
  <si>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</si>
  <si>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</si>
  <si>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</si>
  <si>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</si>
  <si>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</si>
  <si>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</si>
  <si>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</si>
  <si>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</si>
  <si>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</si>
  <si>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</si>
  <si>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</si>
  <si>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</si>
  <si>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</si>
  <si>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</si>
  <si>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</si>
  <si>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</si>
  <si>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</si>
  <si>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</si>
  <si>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</si>
  <si>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</si>
  <si>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</si>
  <si>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</si>
  <si>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</si>
  <si>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</si>
  <si>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</si>
  <si>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</si>
  <si>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</si>
  <si>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</si>
  <si>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</si>
  <si>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</si>
  <si>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</si>
  <si>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</si>
  <si>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</si>
  <si>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</si>
  <si>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</si>
  <si>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</si>
  <si>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</si>
  <si>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</si>
  <si>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</si>
  <si>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</si>
  <si>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</si>
  <si>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</si>
  <si>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</si>
  <si>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</si>
  <si>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</si>
  <si>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</si>
  <si>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</si>
  <si>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</si>
  <si>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</si>
  <si>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</si>
  <si>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</si>
  <si>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</si>
  <si>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</si>
  <si>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</si>
  <si>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</si>
  <si>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</si>
  <si>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</si>
  <si>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</si>
  <si>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</si>
  <si>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</si>
  <si>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</si>
  <si>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</si>
  <si>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</si>
  <si>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</si>
  <si>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</si>
  <si>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</si>
  <si>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</si>
  <si>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</si>
  <si>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</si>
  <si>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</si>
  <si>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</si>
  <si>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</si>
  <si>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</si>
  <si>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</si>
  <si>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</si>
  <si>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</si>
  <si>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</si>
  <si>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</si>
  <si>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</si>
  <si>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</si>
  <si>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</si>
  <si>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</si>
  <si>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</si>
  <si>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</si>
  <si>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</si>
  <si>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</si>
  <si>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</si>
  <si>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</si>
  <si>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</si>
  <si>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</si>
  <si>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</si>
  <si>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</si>
  <si>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</si>
  <si>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</si>
  <si>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</si>
  <si>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</si>
  <si>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</si>
  <si>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</si>
  <si>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</si>
  <si>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</si>
  <si>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</si>
  <si>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</si>
  <si>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</si>
  <si>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</si>
  <si>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</si>
  <si>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</si>
  <si>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</si>
  <si>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</si>
  <si>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</si>
  <si>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</si>
  <si>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</si>
  <si>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</si>
  <si>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</si>
  <si>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</si>
  <si>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</si>
  <si>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</si>
  <si>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</si>
  <si>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</si>
  <si>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</si>
  <si>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</si>
  <si>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</si>
  <si>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</si>
  <si>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</si>
  <si>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</si>
  <si>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</si>
  <si>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</si>
  <si>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</si>
  <si>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</si>
  <si>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</si>
  <si>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</si>
  <si>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</si>
  <si>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</si>
  <si>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</si>
  <si>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</si>
  <si>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</si>
  <si>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</si>
  <si>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</si>
  <si>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</si>
  <si>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</si>
  <si>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</si>
  <si>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</si>
  <si>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</si>
  <si>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</si>
  <si>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</si>
  <si>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</si>
  <si>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</si>
  <si>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</si>
  <si>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</si>
  <si>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</si>
  <si>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</si>
  <si>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</si>
  <si>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</si>
  <si>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</si>
  <si>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</si>
  <si>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</si>
  <si>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</si>
  <si>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</si>
  <si>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</si>
  <si>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</si>
  <si>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</si>
  <si>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</si>
  <si>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</si>
  <si>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</si>
  <si>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</si>
  <si>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</si>
  <si>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</si>
  <si>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</si>
  <si>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</si>
  <si>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</si>
  <si>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</si>
  <si>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</si>
  <si>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</si>
  <si>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</si>
  <si>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</si>
  <si>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</si>
  <si>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</si>
  <si>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</si>
  <si>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</si>
  <si>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</si>
  <si>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</si>
  <si>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</si>
  <si>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</si>
  <si>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</si>
  <si>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</si>
  <si>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</si>
  <si>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</si>
  <si>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</si>
  <si>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</si>
  <si>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</si>
  <si>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</si>
  <si>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</si>
  <si>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</si>
  <si>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</si>
  <si>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</si>
  <si>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</si>
  <si>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</si>
  <si>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</si>
  <si>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</si>
  <si>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</si>
  <si>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</si>
  <si>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</si>
  <si>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</si>
  <si>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</si>
  <si>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</si>
  <si>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</si>
  <si>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</si>
  <si>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</si>
  <si>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</si>
  <si>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</si>
  <si>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</si>
  <si>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</si>
  <si>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</si>
  <si>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</si>
  <si>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</si>
  <si>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</si>
  <si>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</si>
  <si>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</si>
  <si>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</si>
  <si>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</si>
  <si>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</si>
  <si>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</si>
  <si>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</si>
  <si>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</si>
  <si>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</si>
  <si>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</si>
  <si>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</si>
  <si>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</si>
  <si>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</si>
  <si>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</si>
  <si>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</si>
  <si>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</si>
  <si>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</si>
  <si>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</si>
  <si>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</si>
  <si>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</si>
  <si>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</si>
  <si>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</si>
  <si>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</si>
  <si>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</si>
  <si>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</si>
  <si>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</si>
  <si>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</si>
  <si>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</si>
  <si>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</si>
  <si>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</si>
  <si>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</si>
  <si>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</si>
  <si>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</si>
  <si>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</si>
  <si>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</si>
  <si>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</si>
  <si>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</si>
  <si>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</si>
  <si>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</si>
  <si>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</si>
  <si>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</si>
  <si>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</si>
  <si>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</si>
  <si>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</si>
  <si>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</si>
  <si>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</si>
  <si>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</si>
  <si>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</si>
  <si>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</si>
  <si>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</si>
  <si>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</si>
  <si>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</si>
  <si>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</si>
  <si>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</si>
  <si>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</si>
  <si>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</si>
  <si>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</si>
  <si>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</si>
  <si>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</si>
  <si>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</si>
  <si>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</si>
  <si>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</si>
  <si>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</si>
  <si>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</si>
  <si>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</si>
  <si>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</si>
  <si>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</si>
  <si>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</si>
  <si>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</si>
  <si>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</si>
  <si>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</si>
  <si>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</si>
  <si>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</si>
  <si>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</si>
  <si>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</si>
  <si>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</si>
  <si>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</si>
  <si>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</si>
  <si>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</si>
  <si>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</si>
  <si>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</si>
  <si>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</si>
  <si>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</si>
  <si>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</si>
  <si>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</si>
  <si>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</si>
  <si>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</si>
  <si>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</si>
  <si>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</si>
  <si>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</si>
  <si>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</si>
  <si>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</si>
  <si>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</si>
  <si>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</si>
  <si>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</si>
  <si>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</si>
  <si>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</si>
  <si>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</si>
  <si>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</si>
  <si>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</si>
  <si>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</si>
  <si>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</si>
  <si>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</si>
  <si>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</si>
  <si>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</si>
  <si>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</si>
  <si>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</si>
  <si>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</si>
  <si>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</si>
  <si>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</si>
  <si>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</si>
  <si>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</si>
  <si>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</si>
  <si>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</si>
  <si>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</si>
  <si>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</si>
  <si>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</si>
  <si>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</si>
  <si>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</si>
  <si>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</si>
  <si>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</si>
  <si>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</si>
  <si>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</si>
  <si>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</si>
  <si>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</si>
  <si>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</si>
  <si>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</si>
  <si>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</si>
  <si>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</si>
  <si>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</si>
  <si>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</si>
  <si>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</si>
  <si>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</si>
  <si>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</si>
  <si>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</si>
  <si>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</si>
  <si>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</si>
  <si>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</si>
  <si>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</si>
  <si>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</si>
  <si>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</si>
  <si>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</si>
  <si>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</si>
  <si>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</si>
  <si>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</si>
  <si>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</si>
  <si>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</si>
  <si>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</si>
  <si>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</si>
  <si>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</si>
  <si>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</si>
  <si>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</si>
  <si>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</si>
  <si>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</si>
  <si>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</si>
  <si>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</si>
  <si>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</si>
  <si>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</si>
  <si>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</si>
  <si>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</si>
  <si>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</si>
  <si>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</si>
  <si>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</si>
  <si>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</si>
  <si>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</si>
  <si>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</si>
  <si>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</si>
  <si>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</si>
  <si>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</si>
  <si>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</si>
  <si>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</si>
  <si>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</si>
  <si>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</si>
  <si>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</si>
  <si>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</si>
  <si>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</si>
  <si>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</si>
  <si>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</si>
  <si>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</si>
  <si>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</si>
  <si>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</si>
  <si>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</si>
  <si>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</si>
  <si>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</si>
  <si>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</si>
  <si>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</si>
  <si>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</si>
  <si>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</si>
  <si>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</si>
  <si>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</si>
  <si>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</si>
  <si>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</si>
  <si>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</si>
  <si>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</si>
  <si>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</si>
  <si>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</si>
  <si>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</si>
  <si>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</si>
  <si>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</si>
  <si>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</si>
  <si>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</si>
  <si>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</si>
  <si>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</si>
  <si>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</si>
  <si>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</si>
  <si>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</si>
  <si>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</si>
  <si>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</si>
  <si>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</si>
  <si>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</si>
  <si>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</si>
  <si>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</si>
  <si>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</si>
  <si>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</si>
  <si>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</si>
  <si>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</si>
  <si>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</si>
  <si>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</si>
  <si>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</si>
  <si>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</si>
  <si>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</si>
  <si>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</si>
  <si>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</si>
  <si>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</si>
  <si>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</si>
  <si>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</si>
  <si>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</si>
  <si>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</si>
  <si>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</si>
  <si>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</si>
  <si>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</si>
  <si>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</si>
  <si>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</si>
  <si>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</si>
  <si>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</si>
  <si>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</si>
  <si>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</si>
  <si>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</si>
  <si>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</si>
  <si>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</si>
  <si>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</si>
  <si>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</si>
  <si>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</si>
  <si>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</si>
  <si>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</si>
  <si>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</si>
  <si>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</si>
  <si>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</si>
  <si>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</si>
  <si>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</si>
  <si>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</si>
  <si>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</si>
  <si>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</si>
  <si>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</si>
  <si>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</si>
  <si>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</si>
  <si>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</si>
  <si>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</si>
  <si>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</si>
  <si>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</si>
  <si>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</si>
  <si>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</si>
  <si>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</si>
  <si>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</si>
  <si>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</si>
  <si>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</si>
  <si>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</si>
  <si>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</si>
  <si>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</si>
  <si>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</si>
  <si>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</si>
  <si>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</si>
  <si>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</si>
  <si>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</si>
  <si>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</si>
  <si>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</si>
  <si>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</si>
  <si>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</si>
  <si>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</si>
  <si>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</si>
  <si>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</si>
  <si>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</si>
  <si>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</si>
  <si>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</si>
  <si>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</si>
  <si>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</si>
  <si>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</si>
  <si>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</si>
  <si>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</si>
  <si>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</si>
  <si>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</si>
  <si>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</si>
  <si>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</si>
  <si>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</si>
  <si>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</si>
  <si>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</si>
  <si>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</si>
  <si>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</si>
  <si>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</si>
  <si>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</si>
  <si>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</si>
  <si>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</si>
  <si>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</si>
  <si>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</si>
  <si>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</si>
  <si>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</si>
  <si>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</si>
  <si>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</si>
  <si>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</si>
  <si>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</si>
  <si>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</si>
  <si>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</si>
  <si>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</si>
  <si>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</si>
  <si>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</si>
  <si>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</si>
  <si>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</si>
  <si>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</si>
  <si>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</si>
  <si>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</si>
  <si>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</si>
  <si>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</si>
  <si>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</si>
  <si>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</si>
  <si>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</si>
  <si>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</si>
  <si>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</si>
  <si>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</si>
  <si>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</si>
  <si>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</si>
  <si>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</si>
  <si>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</si>
  <si>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</si>
  <si>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</si>
  <si>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</si>
  <si>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</si>
  <si>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</si>
  <si>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</si>
  <si>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</si>
  <si>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</si>
  <si>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</si>
  <si>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</si>
  <si>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</si>
  <si>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</si>
  <si>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</si>
  <si>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</si>
  <si>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</si>
  <si>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</si>
  <si>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</si>
  <si>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</si>
  <si>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</si>
  <si>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</si>
  <si>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</si>
  <si>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</si>
  <si>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</si>
  <si>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</si>
  <si>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</si>
  <si>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</si>
  <si>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</si>
  <si>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</si>
  <si>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</si>
  <si>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</si>
  <si>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</si>
  <si>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</si>
  <si>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</si>
  <si>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</si>
  <si>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</si>
  <si>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</si>
  <si>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</si>
  <si>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</si>
  <si>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</si>
  <si>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</si>
  <si>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</si>
  <si>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</si>
  <si>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</si>
  <si>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</si>
  <si>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</si>
  <si>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</si>
  <si>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</si>
  <si>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</si>
  <si>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</si>
  <si>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</si>
  <si>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</si>
  <si>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</si>
  <si>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</si>
  <si>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</si>
  <si>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</si>
  <si>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</si>
  <si>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</si>
  <si>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</si>
  <si>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</si>
  <si>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</si>
  <si>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</si>
  <si>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</si>
  <si>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</si>
  <si>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</si>
  <si>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</si>
  <si>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</si>
  <si>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</si>
  <si>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</si>
  <si>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</si>
  <si>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</si>
  <si>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</si>
  <si>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</si>
  <si>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</si>
  <si>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</si>
  <si>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</si>
  <si>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</si>
  <si>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</si>
  <si>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</si>
  <si>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</si>
  <si>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</si>
  <si>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</si>
  <si>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</si>
  <si>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</si>
  <si>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</si>
  <si>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</si>
  <si>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</si>
  <si>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</si>
  <si>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</si>
  <si>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</si>
  <si>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</si>
  <si>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</si>
  <si>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</si>
  <si>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</si>
  <si>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</si>
  <si>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</si>
  <si>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</si>
  <si>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</si>
  <si>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</si>
  <si>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</si>
  <si>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</si>
  <si>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</si>
  <si>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</si>
  <si>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</si>
  <si>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</si>
  <si>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</si>
  <si>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</si>
  <si>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</si>
  <si>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</si>
  <si>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</si>
  <si>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</si>
  <si>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</si>
  <si>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</si>
  <si>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</si>
  <si>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</si>
  <si>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</si>
  <si>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</si>
  <si>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</si>
  <si>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</si>
  <si>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</si>
  <si>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</si>
  <si>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</si>
  <si>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</si>
  <si>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</si>
  <si>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</si>
  <si>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</si>
  <si>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</si>
  <si>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</si>
  <si>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</si>
  <si>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</si>
  <si>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</si>
  <si>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</si>
  <si>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</si>
  <si>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</si>
  <si>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</si>
  <si>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</si>
  <si>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</si>
  <si>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</si>
  <si>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</si>
  <si>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</si>
  <si>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</si>
  <si>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</si>
  <si>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</si>
  <si>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</si>
  <si>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</si>
  <si>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</si>
  <si>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</si>
  <si>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</si>
  <si>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</si>
  <si>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</si>
  <si>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</si>
  <si>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</si>
  <si>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</si>
  <si>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</si>
  <si>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</si>
  <si>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</si>
  <si>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</si>
  <si>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</si>
  <si>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</si>
  <si>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</si>
  <si>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</si>
  <si>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</si>
  <si>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</si>
  <si>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</si>
  <si>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</si>
  <si>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</si>
  <si>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</si>
  <si>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</si>
  <si>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</si>
  <si>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</si>
  <si>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</si>
  <si>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</si>
  <si>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</si>
  <si>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</si>
  <si>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</si>
  <si>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</si>
  <si>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</si>
  <si>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</si>
  <si>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</si>
  <si>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</si>
  <si>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</si>
  <si>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</si>
  <si>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</si>
  <si>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</si>
  <si>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</si>
  <si>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</si>
  <si>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</si>
  <si>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</si>
  <si>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</si>
  <si>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</si>
  <si>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</si>
  <si>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</si>
  <si>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</si>
  <si>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</si>
  <si>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</si>
  <si>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</si>
  <si>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</si>
  <si>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</si>
  <si>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</si>
  <si>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</si>
  <si>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</si>
  <si>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</si>
  <si>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</si>
  <si>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</si>
  <si>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</si>
  <si>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</si>
  <si>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</si>
  <si>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</si>
  <si>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</si>
  <si>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</si>
  <si>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</si>
  <si>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</si>
  <si>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</si>
  <si>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</si>
  <si>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</si>
  <si>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</si>
  <si>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</si>
  <si>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</si>
  <si>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</si>
  <si>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</si>
  <si>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</si>
  <si>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</si>
  <si>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</si>
  <si>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</si>
  <si>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</si>
  <si>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</si>
  <si>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</si>
  <si>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</si>
  <si>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</si>
  <si>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</si>
  <si>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</si>
  <si>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</si>
  <si>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</si>
  <si>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</si>
  <si>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</si>
  <si>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</si>
  <si>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</si>
  <si>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</si>
  <si>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</si>
  <si>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</si>
  <si>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</si>
  <si>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</si>
  <si>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</si>
  <si>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</si>
  <si>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</si>
  <si>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</si>
  <si>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</si>
  <si>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</si>
  <si>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</si>
  <si>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</si>
  <si>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</si>
  <si>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</si>
  <si>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</si>
  <si>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</si>
  <si>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</si>
  <si>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</si>
  <si>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</si>
  <si>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</si>
  <si>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</si>
  <si>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</si>
  <si>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</si>
  <si>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</si>
  <si>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</si>
  <si>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</si>
  <si>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</si>
  <si>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</si>
  <si>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</si>
  <si>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</si>
  <si>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</si>
  <si>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</si>
  <si>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</si>
  <si>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</si>
  <si>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</si>
  <si>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</si>
  <si>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</si>
  <si>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</si>
  <si>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</si>
  <si>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</si>
  <si>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</si>
  <si>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</si>
  <si>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</si>
  <si>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</si>
  <si>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</si>
  <si>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</si>
  <si>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</si>
  <si>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</si>
  <si>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</si>
  <si>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</si>
  <si>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</si>
  <si>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</si>
  <si>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</si>
  <si>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</si>
  <si>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</si>
  <si>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</si>
  <si>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</si>
  <si>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</si>
  <si>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</si>
  <si>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</si>
  <si>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</si>
  <si>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</si>
  <si>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</si>
  <si>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</si>
  <si>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</si>
  <si>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</si>
  <si>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</si>
  <si>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</si>
  <si>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</si>
  <si>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</si>
  <si>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</si>
  <si>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</si>
  <si>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</si>
  <si>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</si>
  <si>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</si>
  <si>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</si>
  <si>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</si>
  <si>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</si>
  <si>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</si>
  <si>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</si>
  <si>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</si>
  <si>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</si>
  <si>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</si>
  <si>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</si>
  <si>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</si>
  <si>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</si>
  <si>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</si>
  <si>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</si>
  <si>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</si>
  <si>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</si>
  <si>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</si>
  <si>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</si>
  <si>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</si>
  <si>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</si>
  <si>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</si>
  <si>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</si>
  <si>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</si>
  <si>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</si>
  <si>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</si>
  <si>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</si>
  <si>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</si>
  <si>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</si>
  <si>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</si>
  <si>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</si>
  <si>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</si>
  <si>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</si>
  <si>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</si>
  <si>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</si>
  <si>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</si>
  <si>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</si>
  <si>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</si>
  <si>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</si>
  <si>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</si>
  <si>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</si>
  <si>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</si>
  <si>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</si>
  <si>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</si>
  <si>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</si>
  <si>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</si>
  <si>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</si>
  <si>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</si>
  <si>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</si>
  <si>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</si>
  <si>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</si>
  <si>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</si>
  <si>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</si>
  <si>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</si>
  <si>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</si>
  <si>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</si>
  <si>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</si>
  <si>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</si>
  <si>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</si>
  <si>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</si>
  <si>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</si>
  <si>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</si>
  <si>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</si>
  <si>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</si>
  <si>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</si>
  <si>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</si>
  <si>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</si>
  <si>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</si>
  <si>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</si>
  <si>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</si>
  <si>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</si>
  <si>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</si>
  <si>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</si>
  <si>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</si>
  <si>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</si>
  <si>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</si>
  <si>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</si>
  <si>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</si>
  <si>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</si>
  <si>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</si>
  <si>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</si>
  <si>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</si>
  <si>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</si>
  <si>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</si>
  <si>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</si>
  <si>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</si>
  <si>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</si>
  <si>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</si>
  <si>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</si>
  <si>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</si>
  <si>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</si>
  <si>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</si>
  <si>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</si>
  <si>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</si>
  <si>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</si>
  <si>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</si>
  <si>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</si>
  <si>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</si>
  <si>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</si>
  <si>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</si>
  <si>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</si>
  <si>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</si>
  <si>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</si>
  <si>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</si>
  <si>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</si>
  <si>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</si>
  <si>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</si>
  <si>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</si>
  <si>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</si>
  <si>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</si>
  <si>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</si>
  <si>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</si>
  <si>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</si>
  <si>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</si>
  <si>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</si>
  <si>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</si>
  <si>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</si>
  <si>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</si>
  <si>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</si>
  <si>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</si>
  <si>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</si>
  <si>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</si>
  <si>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</si>
  <si>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</si>
  <si>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</si>
  <si>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</si>
  <si>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</si>
  <si>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</si>
  <si>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</si>
  <si>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</si>
  <si>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</si>
  <si>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</si>
  <si>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</si>
  <si>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</si>
  <si>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</si>
  <si>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</si>
  <si>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</si>
  <si>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</si>
  <si>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</si>
  <si>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</si>
  <si>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</si>
  <si>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</si>
  <si>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</si>
  <si>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</si>
  <si>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</si>
  <si>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</si>
  <si>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</si>
  <si>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</si>
  <si>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</si>
  <si>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</si>
  <si>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</si>
  <si>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</si>
  <si>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</si>
  <si>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</si>
  <si>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</si>
  <si>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</si>
  <si>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</si>
  <si>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</si>
  <si>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</si>
  <si>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</si>
  <si>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</si>
  <si>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</si>
  <si>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</si>
  <si>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</si>
  <si>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</si>
  <si>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</si>
  <si>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</si>
  <si>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</si>
  <si>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</si>
  <si>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</si>
  <si>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</si>
  <si>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</si>
  <si>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</si>
  <si>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</si>
  <si>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</si>
  <si>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</si>
  <si>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</si>
  <si>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</si>
  <si>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</si>
  <si>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</si>
  <si>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</si>
  <si>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</si>
  <si>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</si>
  <si>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</si>
  <si>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</si>
  <si>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</si>
  <si>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</si>
  <si>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</si>
  <si>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</si>
  <si>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</si>
  <si>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</si>
  <si>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</si>
  <si>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</si>
  <si>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</si>
  <si>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</si>
  <si>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</si>
  <si>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</si>
  <si>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</si>
  <si>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</si>
  <si>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</si>
  <si>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</si>
  <si>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</si>
  <si>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</si>
  <si>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</si>
  <si>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</si>
  <si>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</si>
  <si>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</si>
  <si>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</si>
  <si>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</si>
  <si>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</si>
  <si>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</si>
  <si>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</si>
  <si>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</si>
  <si>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</si>
  <si>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</si>
  <si>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</si>
  <si>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</si>
  <si>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</si>
  <si>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</si>
  <si>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</si>
  <si>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</si>
  <si>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</si>
  <si>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</si>
  <si>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</si>
  <si>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</si>
  <si>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</si>
  <si>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</si>
  <si>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</si>
  <si>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</si>
  <si>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</si>
  <si>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</si>
  <si>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</si>
  <si>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</si>
  <si>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</si>
  <si>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</si>
  <si>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</si>
  <si>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</si>
  <si>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</si>
  <si>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</si>
  <si>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</si>
  <si>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</si>
  <si>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</si>
  <si>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</si>
  <si>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</si>
  <si>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</si>
  <si>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</si>
  <si>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</si>
  <si>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</si>
  <si>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</si>
  <si>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</si>
  <si>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</si>
  <si>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</si>
  <si>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</si>
  <si>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</si>
  <si>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</si>
  <si>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</si>
  <si>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</si>
  <si>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</si>
  <si>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</si>
  <si>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</si>
  <si>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</si>
  <si>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</si>
  <si>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</si>
  <si>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</si>
  <si>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</si>
  <si>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</si>
  <si>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</si>
  <si>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</si>
  <si>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</si>
  <si>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</si>
  <si>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</si>
  <si>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</si>
  <si>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</si>
  <si>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</si>
  <si>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</si>
  <si>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</si>
  <si>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</si>
  <si>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</si>
  <si>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</si>
  <si>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</si>
  <si>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</si>
  <si>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</si>
  <si>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</si>
  <si>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</si>
  <si>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</si>
  <si>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</si>
  <si>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</si>
  <si>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</si>
  <si>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</si>
  <si>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</si>
  <si>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</si>
  <si>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</si>
  <si>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</si>
  <si>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</si>
  <si>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</si>
  <si>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</si>
  <si>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</si>
  <si>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</si>
  <si>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</si>
  <si>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</si>
  <si>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</si>
  <si>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</si>
  <si>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</si>
  <si>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</si>
  <si>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</si>
  <si>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</si>
  <si>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</si>
  <si>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</si>
  <si>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</si>
  <si>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</si>
  <si>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</si>
  <si>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</si>
  <si>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</si>
  <si>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</si>
  <si>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</si>
  <si>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</si>
  <si>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</si>
  <si>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</si>
  <si>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</si>
  <si>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</si>
  <si>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</si>
  <si>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</si>
  <si>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</si>
  <si>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</si>
  <si>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</si>
  <si>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</si>
  <si>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</si>
  <si>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</si>
  <si>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</si>
  <si>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</si>
  <si>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</si>
  <si>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</si>
  <si>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</si>
  <si>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</si>
  <si>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</si>
  <si>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</si>
  <si>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</si>
  <si>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</si>
  <si>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</si>
  <si>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</si>
  <si>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</si>
  <si>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</si>
  <si>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</si>
  <si>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</si>
  <si>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</si>
  <si>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</si>
  <si>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</si>
  <si>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</si>
  <si>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</si>
  <si>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</si>
  <si>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</si>
  <si>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</si>
  <si>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</si>
  <si>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</si>
  <si>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</si>
  <si>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</si>
  <si>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</si>
  <si>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</si>
  <si>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</si>
  <si>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</si>
  <si>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</si>
  <si>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</si>
  <si>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</si>
  <si>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</si>
  <si>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</si>
  <si>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</si>
  <si>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</si>
  <si>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</si>
  <si>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</si>
  <si>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</si>
  <si>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</si>
  <si>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</si>
  <si>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</si>
  <si>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</si>
  <si>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</si>
  <si>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</si>
  <si>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</si>
  <si>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</si>
  <si>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</si>
  <si>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</si>
  <si>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</si>
  <si>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</si>
  <si>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</si>
  <si>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</si>
  <si>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</si>
  <si>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</si>
  <si>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</si>
  <si>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</si>
  <si>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</si>
  <si>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</si>
  <si>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</si>
  <si>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</si>
  <si>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</si>
  <si>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</si>
  <si>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</si>
  <si>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</si>
  <si>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</si>
  <si>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</si>
  <si>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</si>
  <si>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</si>
  <si>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</si>
  <si>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</si>
  <si>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</si>
  <si>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</si>
  <si>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</si>
  <si>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</si>
  <si>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</si>
  <si>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</si>
  <si>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</si>
  <si>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</si>
  <si>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</si>
  <si>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</si>
  <si>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</si>
  <si>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</si>
  <si>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</si>
  <si>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</si>
  <si>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</si>
  <si>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</si>
  <si>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</si>
  <si>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</si>
  <si>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</si>
  <si>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</si>
  <si>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</si>
  <si>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</si>
  <si>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</si>
  <si>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</si>
  <si>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</si>
  <si>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</si>
  <si>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</si>
  <si>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</si>
  <si>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</si>
  <si>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</si>
  <si>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</si>
  <si>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</si>
  <si>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</si>
  <si>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</si>
  <si>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</si>
  <si>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</si>
  <si>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</si>
  <si>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</si>
  <si>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</si>
  <si>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</si>
  <si>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</si>
  <si>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</si>
  <si>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</si>
  <si>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</si>
  <si>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</si>
  <si>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</si>
  <si>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</si>
  <si>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</si>
  <si>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</si>
  <si>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</si>
  <si>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</si>
  <si>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</si>
  <si>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</si>
  <si>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</si>
  <si>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</si>
  <si>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</si>
  <si>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</si>
  <si>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</si>
  <si>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</si>
  <si>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</si>
  <si>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</si>
  <si>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</si>
  <si>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</si>
  <si>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</si>
  <si>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</si>
  <si>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</si>
  <si>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</si>
  <si>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</si>
  <si>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</si>
  <si>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</si>
  <si>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</si>
  <si>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</si>
  <si>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</si>
  <si>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</si>
  <si>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</si>
  <si>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</si>
  <si>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</si>
  <si>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</si>
  <si>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</si>
  <si>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</si>
  <si>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</si>
  <si>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</si>
  <si>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</si>
  <si>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</si>
  <si>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</si>
  <si>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</si>
  <si>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</si>
  <si>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</si>
  <si>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</si>
  <si>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</si>
  <si>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</si>
  <si>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</si>
  <si>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</si>
  <si>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</si>
  <si>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</si>
  <si>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</si>
  <si>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</si>
  <si>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</si>
  <si>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</si>
  <si>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</si>
  <si>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</si>
  <si>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</si>
  <si>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</si>
  <si>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</si>
  <si>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</si>
  <si>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</si>
  <si>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</si>
  <si>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</si>
  <si>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</si>
  <si>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</si>
  <si>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</si>
  <si>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</si>
  <si>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</si>
  <si>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</si>
  <si>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</si>
  <si>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</si>
  <si>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</si>
  <si>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</si>
  <si>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</si>
  <si>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</si>
  <si>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</si>
  <si>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</si>
  <si>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</si>
  <si>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</si>
  <si>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</si>
  <si>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</si>
  <si>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</si>
  <si>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</si>
  <si>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</si>
  <si>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</si>
  <si>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</si>
  <si>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</si>
  <si>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</si>
  <si>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</si>
  <si>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</si>
  <si>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</si>
  <si>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</si>
  <si>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</si>
  <si>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</si>
  <si>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</si>
  <si>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</si>
  <si>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</si>
  <si>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</si>
  <si>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</si>
  <si>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</si>
  <si>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</si>
  <si>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</si>
  <si>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</si>
  <si>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</si>
  <si>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</si>
  <si>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</si>
  <si>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</si>
  <si>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</si>
  <si>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</si>
  <si>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</si>
  <si>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</si>
  <si>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</si>
  <si>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</si>
  <si>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</si>
  <si>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</si>
  <si>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</si>
  <si>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</si>
  <si>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</si>
  <si>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</si>
  <si>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</si>
  <si>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</si>
  <si>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</si>
  <si>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</si>
  <si>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</si>
  <si>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</si>
  <si>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</si>
  <si>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</si>
  <si>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</si>
  <si>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</si>
  <si>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</si>
  <si>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</si>
  <si>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</si>
  <si>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</si>
  <si>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</si>
  <si>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</si>
  <si>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</si>
  <si>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</si>
  <si>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</si>
  <si>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</si>
  <si>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</si>
  <si>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</si>
  <si>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</si>
  <si>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</si>
  <si>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</si>
  <si>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</si>
  <si>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</si>
  <si>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</si>
  <si>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</si>
  <si>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</si>
  <si>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</si>
  <si>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</si>
  <si>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</si>
  <si>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</si>
  <si>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</si>
  <si>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</si>
  <si>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</si>
  <si>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</si>
  <si>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</si>
  <si>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</si>
  <si>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</si>
  <si>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</si>
  <si>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</si>
  <si>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</si>
  <si>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</si>
  <si>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</si>
  <si>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</si>
  <si>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</si>
  <si>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</si>
  <si>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</si>
  <si>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</si>
  <si>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</si>
  <si>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</si>
  <si>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</si>
  <si>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</si>
  <si>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</si>
  <si>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</si>
  <si>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</si>
  <si>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</si>
  <si>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</si>
  <si>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</si>
  <si>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</si>
  <si>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</si>
  <si>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</si>
  <si>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</si>
  <si>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</si>
  <si>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</si>
  <si>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</si>
  <si>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</si>
  <si>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</si>
  <si>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</si>
  <si>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</si>
  <si>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</si>
  <si>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</si>
  <si>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</si>
  <si>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</si>
  <si>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</si>
  <si>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</si>
  <si>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</si>
  <si>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</si>
  <si>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</si>
  <si>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</si>
  <si>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</si>
  <si>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</si>
  <si>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</si>
  <si>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</si>
  <si>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</si>
  <si>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</si>
  <si>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</si>
  <si>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</si>
  <si>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</si>
  <si>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</si>
  <si>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</si>
  <si>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</si>
  <si>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</si>
  <si>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</si>
  <si>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</si>
  <si>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</si>
  <si>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</si>
  <si>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</si>
  <si>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</si>
  <si>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</si>
  <si>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</si>
  <si>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</si>
  <si>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</si>
  <si>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</si>
  <si>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</si>
  <si>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</si>
  <si>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</si>
  <si>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</si>
  <si>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</si>
  <si>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</si>
  <si>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</si>
  <si>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</si>
  <si>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</si>
  <si>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</si>
  <si>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</si>
  <si>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</si>
  <si>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</si>
  <si>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</si>
  <si>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</si>
  <si>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</si>
  <si>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</si>
  <si>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</si>
  <si>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</si>
  <si>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</si>
  <si>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</si>
  <si>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</si>
  <si>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</si>
  <si>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</si>
  <si>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</si>
  <si>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</si>
  <si>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</si>
  <si>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</si>
  <si>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</si>
  <si>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</si>
  <si>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</si>
  <si>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</si>
  <si>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</si>
  <si>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</si>
  <si>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</si>
  <si>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</si>
  <si>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</si>
  <si>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</si>
  <si>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</si>
  <si>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</si>
  <si>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</si>
  <si>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</si>
  <si>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</si>
  <si>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</si>
  <si>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</si>
  <si>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</si>
  <si>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</si>
  <si>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</si>
  <si>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</si>
  <si>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</si>
  <si>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</si>
  <si>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</si>
  <si>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</si>
  <si>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</si>
  <si>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</si>
  <si>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</si>
  <si>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</si>
  <si>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</si>
  <si>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</si>
  <si>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</si>
  <si>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</si>
  <si>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</si>
  <si>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</si>
  <si>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</si>
  <si>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</si>
  <si>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</si>
  <si>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</si>
  <si>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</si>
  <si>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</si>
  <si>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</si>
  <si>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</si>
  <si>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</si>
  <si>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</si>
  <si>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</si>
  <si>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</si>
  <si>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</si>
  <si>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</si>
  <si>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</si>
  <si>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</si>
  <si>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</si>
  <si>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</si>
  <si>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</si>
  <si>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</si>
  <si>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</si>
  <si>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</si>
  <si>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</si>
  <si>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</si>
  <si>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</si>
  <si>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</si>
  <si>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</si>
  <si>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</si>
  <si>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</si>
  <si>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</si>
  <si>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</si>
  <si>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</si>
  <si>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</si>
  <si>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</si>
  <si>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</si>
  <si>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</si>
  <si>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</si>
  <si>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</si>
  <si>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</si>
  <si>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</si>
  <si>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</si>
  <si>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</si>
  <si>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</si>
  <si>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</si>
  <si>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</si>
  <si>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</si>
  <si>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</si>
  <si>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</si>
  <si>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</si>
  <si>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</si>
  <si>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</si>
  <si>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</si>
  <si>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</si>
  <si>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</si>
  <si>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</si>
  <si>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</si>
  <si>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</si>
  <si>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</si>
  <si>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</si>
  <si>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</si>
  <si>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</si>
  <si>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</si>
  <si>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</si>
  <si>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</si>
  <si>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</si>
  <si>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</si>
  <si>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</si>
  <si>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</si>
  <si>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</si>
  <si>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</si>
  <si>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</si>
  <si>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</si>
  <si>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</si>
  <si>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</si>
  <si>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</si>
  <si>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</si>
  <si>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</si>
  <si>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</si>
  <si>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</si>
  <si>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</si>
  <si>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</si>
  <si>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</si>
  <si>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</si>
  <si>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</si>
  <si>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</si>
  <si>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</si>
  <si>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</si>
  <si>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</si>
  <si>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</si>
  <si>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</si>
  <si>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</si>
  <si>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</si>
  <si>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</si>
  <si>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</si>
  <si>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</si>
  <si>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</si>
  <si>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</si>
  <si>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</si>
  <si>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</si>
  <si>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</si>
  <si>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</si>
  <si>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</si>
  <si>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</si>
  <si>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</si>
  <si>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</si>
  <si>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</si>
  <si>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</si>
  <si>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</si>
  <si>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</si>
  <si>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</si>
  <si>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</si>
  <si>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</si>
  <si>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</si>
  <si>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</si>
  <si>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</si>
  <si>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</si>
  <si>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</si>
  <si>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</si>
  <si>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</si>
  <si>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</si>
  <si>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</si>
  <si>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</si>
  <si>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</si>
  <si>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</si>
  <si>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</si>
  <si>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</si>
  <si>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</si>
  <si>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</si>
  <si>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</si>
  <si>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</si>
  <si>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</si>
  <si>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</si>
  <si>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</si>
  <si>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</si>
  <si>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</si>
  <si>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</si>
  <si>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</si>
  <si>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</si>
  <si>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</si>
  <si>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</si>
  <si>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</si>
  <si>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</si>
  <si>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</si>
  <si>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</si>
  <si>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</si>
  <si>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</si>
  <si>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</si>
  <si>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</si>
  <si>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</si>
  <si>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</si>
  <si>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</si>
  <si>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</si>
  <si>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</si>
  <si>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</si>
  <si>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</si>
  <si>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</si>
  <si>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</si>
  <si>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</si>
  <si>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</si>
  <si>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</si>
  <si>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</si>
  <si>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</si>
  <si>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</si>
  <si>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</si>
  <si>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</si>
  <si>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</si>
  <si>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</si>
  <si>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</si>
  <si>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</si>
  <si>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</si>
  <si>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</si>
  <si>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</si>
  <si>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</si>
  <si>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</si>
  <si>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</si>
  <si>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</si>
  <si>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</si>
  <si>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</si>
  <si>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</si>
  <si>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</si>
  <si>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</si>
  <si>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</si>
  <si>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</si>
  <si>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</si>
  <si>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</si>
  <si>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</si>
  <si>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</si>
  <si>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</si>
  <si>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</si>
  <si>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</si>
  <si>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</si>
  <si>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</si>
  <si>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</si>
  <si>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</si>
  <si>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</si>
  <si>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</si>
  <si>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</si>
  <si>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</si>
  <si>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</si>
  <si>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</si>
  <si>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</si>
  <si>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</si>
  <si>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</si>
  <si>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</si>
  <si>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</si>
  <si>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</si>
  <si>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</si>
  <si>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</si>
  <si>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</si>
  <si>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</si>
  <si>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</si>
  <si>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</si>
  <si>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</si>
  <si>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</si>
  <si>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</si>
  <si>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</si>
  <si>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</si>
  <si>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</si>
  <si>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</si>
  <si>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</si>
  <si>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</si>
  <si>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</si>
  <si>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</si>
  <si>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</si>
  <si>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</si>
  <si>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</si>
  <si>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</si>
  <si>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</si>
  <si>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</si>
  <si>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</si>
  <si>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</si>
  <si>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</si>
  <si>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</si>
  <si>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</si>
  <si>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</si>
  <si>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</si>
  <si>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</si>
  <si>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</si>
  <si>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</si>
  <si>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</si>
  <si>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</si>
  <si>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</si>
  <si>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</si>
  <si>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</si>
  <si>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</si>
  <si>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</si>
  <si>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</si>
  <si>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</si>
  <si>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</si>
  <si>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</si>
  <si>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</si>
  <si>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</si>
  <si>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</si>
  <si>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</si>
  <si>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</si>
  <si>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</si>
  <si>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</si>
  <si>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</si>
  <si>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</si>
  <si>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</si>
  <si>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</si>
  <si>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</si>
  <si>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</si>
  <si>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</si>
  <si>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</si>
  <si>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</si>
  <si>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</si>
  <si>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</si>
  <si>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</si>
  <si>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</si>
  <si>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</si>
  <si>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</si>
  <si>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</si>
  <si>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</si>
  <si>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</si>
  <si>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</si>
  <si>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</si>
  <si>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</si>
  <si>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</si>
  <si>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</si>
  <si>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</si>
  <si>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</si>
  <si>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</si>
  <si>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</si>
  <si>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</si>
  <si>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</si>
  <si>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</si>
  <si>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</si>
  <si>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</si>
  <si>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</si>
  <si>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</si>
  <si>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</si>
  <si>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</si>
  <si>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</si>
  <si>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</si>
  <si>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</si>
  <si>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</si>
  <si>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</si>
  <si>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</si>
  <si>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</si>
  <si>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</si>
  <si>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</si>
  <si>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</si>
  <si>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</si>
  <si>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</si>
  <si>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</si>
  <si>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</si>
  <si>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</si>
  <si>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</si>
  <si>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</si>
  <si>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</si>
  <si>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</si>
  <si>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</si>
  <si>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</si>
  <si>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</si>
  <si>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</si>
  <si>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</si>
  <si>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</si>
  <si>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</si>
  <si>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</si>
  <si>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</si>
  <si>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</si>
  <si>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</si>
  <si>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</si>
  <si>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</si>
  <si>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</si>
  <si>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</si>
  <si>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</si>
  <si>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</si>
  <si>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</si>
  <si>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</si>
  <si>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</si>
  <si>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</si>
  <si>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</si>
  <si>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</si>
  <si>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</si>
  <si>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</si>
  <si>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</si>
  <si>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</si>
  <si>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</si>
  <si>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</si>
  <si>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</si>
  <si>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</si>
  <si>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</si>
  <si>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</si>
  <si>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</si>
  <si>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</si>
  <si>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</si>
  <si>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</si>
  <si>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</si>
  <si>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</si>
  <si>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</si>
  <si>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</si>
  <si>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</si>
  <si>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</si>
  <si>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</si>
  <si>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</si>
  <si>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</si>
  <si>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</si>
  <si>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</si>
  <si>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</si>
  <si>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</si>
  <si>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</si>
  <si>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</si>
  <si>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</si>
  <si>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</si>
  <si>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</si>
  <si>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</si>
  <si>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</si>
  <si>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</si>
  <si>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</si>
  <si>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</si>
  <si>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</si>
  <si>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</si>
  <si>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</si>
  <si>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</si>
  <si>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</si>
  <si>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</si>
  <si>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</si>
  <si>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</si>
  <si>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</si>
  <si>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</si>
  <si>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</si>
  <si>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</si>
  <si>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</si>
  <si>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</si>
  <si>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</si>
  <si>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</si>
  <si>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</si>
  <si>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</si>
  <si>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</si>
  <si>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</si>
  <si>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</si>
  <si>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</si>
  <si>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</si>
  <si>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</si>
  <si>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</si>
  <si>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</si>
  <si>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</si>
  <si>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</si>
  <si>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</si>
  <si>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</si>
  <si>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</si>
  <si>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</si>
  <si>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</si>
  <si>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</si>
  <si>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</si>
  <si>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</si>
  <si>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</si>
  <si>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</si>
  <si>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</si>
  <si>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</si>
  <si>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</si>
  <si>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</si>
  <si>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</si>
  <si>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</si>
  <si>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</si>
  <si>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</si>
  <si>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</si>
  <si>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</si>
  <si>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</si>
  <si>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</si>
  <si>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</si>
  <si>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</si>
  <si>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</si>
  <si>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</si>
  <si>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</si>
  <si>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</si>
  <si>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</si>
  <si>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</si>
  <si>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</si>
  <si>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</si>
  <si>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</si>
  <si>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</si>
  <si>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</si>
  <si>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</si>
  <si>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</si>
  <si>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</si>
  <si>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</si>
  <si>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</si>
  <si>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</si>
  <si>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</si>
  <si>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</si>
  <si>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</si>
  <si>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</si>
  <si>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</si>
  <si>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</si>
  <si>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</si>
  <si>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</si>
  <si>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</si>
  <si>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</si>
  <si>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</si>
  <si>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</si>
  <si>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</si>
  <si>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</si>
  <si>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</si>
  <si>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</si>
  <si>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</si>
  <si>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</si>
  <si>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</si>
  <si>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</si>
  <si>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</si>
  <si>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</si>
  <si>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</si>
  <si>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</si>
  <si>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</si>
  <si>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</si>
  <si>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</si>
  <si>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</si>
  <si>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</si>
  <si>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</si>
  <si>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</si>
  <si>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</si>
  <si>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</si>
  <si>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</si>
  <si>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</si>
  <si>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</si>
  <si>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</si>
  <si>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</si>
  <si>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</si>
  <si>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</si>
  <si>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</si>
  <si>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</si>
  <si>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</si>
  <si>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</si>
  <si>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</si>
  <si>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</si>
  <si>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</si>
  <si>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</si>
  <si>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</si>
  <si>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</si>
  <si>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</si>
  <si>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</si>
  <si>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</si>
  <si>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</si>
  <si>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</si>
  <si>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</si>
  <si>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</si>
  <si>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</si>
  <si>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</si>
  <si>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</si>
  <si>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</si>
  <si>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</si>
  <si>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</si>
  <si>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</si>
  <si>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</si>
  <si>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</si>
  <si>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</si>
  <si>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</si>
  <si>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</si>
  <si>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</si>
  <si>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</si>
  <si>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</si>
  <si>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</si>
  <si>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</si>
  <si>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</si>
  <si>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</si>
  <si>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</si>
  <si>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</si>
  <si>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</si>
  <si>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</si>
  <si>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</si>
  <si>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</si>
  <si>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</si>
  <si>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</si>
  <si>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</si>
  <si>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</si>
  <si>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</si>
  <si>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</si>
  <si>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</si>
  <si>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</si>
  <si>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</si>
  <si>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</si>
  <si>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</si>
  <si>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</si>
  <si>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</si>
  <si>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</si>
  <si>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</si>
  <si>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</si>
  <si>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</si>
  <si>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</si>
  <si>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</si>
  <si>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</si>
  <si>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</si>
  <si>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</si>
  <si>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</si>
  <si>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</si>
  <si>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</si>
  <si>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</si>
  <si>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</si>
  <si>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</si>
  <si>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</si>
  <si>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</si>
  <si>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</si>
  <si>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</si>
  <si>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</si>
  <si>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</si>
  <si>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</si>
  <si>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</si>
  <si>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</si>
  <si>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</si>
  <si>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</si>
  <si>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</si>
  <si>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</si>
  <si>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</si>
  <si>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</si>
  <si>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</si>
  <si>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</si>
  <si>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</si>
  <si>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</si>
  <si>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</si>
  <si>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</si>
  <si>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</si>
  <si>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</si>
  <si>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</si>
  <si>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</si>
  <si>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</si>
  <si>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</si>
  <si>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</si>
  <si>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</si>
  <si>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</si>
  <si>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</si>
  <si>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</si>
  <si>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</si>
  <si>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</si>
  <si>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</si>
  <si>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</si>
  <si>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</si>
  <si>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</si>
  <si>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</si>
  <si>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</si>
  <si>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</si>
  <si>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</si>
  <si>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</si>
  <si>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</si>
  <si>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</si>
  <si>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</si>
  <si>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</si>
  <si>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</si>
  <si>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</si>
  <si>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</si>
  <si>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</si>
  <si>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</si>
  <si>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</si>
  <si>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</si>
  <si>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</si>
  <si>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</si>
  <si>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</si>
  <si>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</si>
  <si>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</si>
  <si>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</si>
  <si>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</si>
  <si>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</si>
  <si>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</si>
  <si>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</si>
  <si>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</si>
  <si>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</si>
  <si>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</si>
  <si>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</si>
  <si>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</si>
  <si>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</si>
  <si>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</si>
  <si>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</si>
  <si>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</si>
  <si>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</si>
  <si>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</si>
  <si>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</si>
  <si>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</si>
  <si>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</si>
  <si>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</si>
  <si>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</si>
  <si>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</si>
  <si>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</si>
  <si>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</si>
  <si>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</si>
  <si>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</si>
  <si>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</si>
  <si>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</si>
  <si>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</si>
  <si>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</si>
  <si>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</si>
  <si>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</si>
  <si>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</si>
  <si>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</si>
  <si>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</si>
  <si>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</si>
  <si>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</si>
  <si>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</si>
  <si>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</si>
  <si>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</si>
  <si>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</si>
  <si>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</si>
  <si>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</si>
  <si>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</si>
  <si>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</si>
  <si>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</si>
  <si>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</si>
  <si>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</si>
  <si>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</si>
  <si>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</si>
  <si>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</si>
  <si>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</si>
  <si>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</si>
  <si>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</si>
  <si>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</si>
  <si>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</si>
  <si>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</si>
  <si>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</si>
  <si>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</si>
  <si>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</si>
  <si>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</si>
  <si>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</si>
  <si>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</si>
  <si>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</si>
  <si>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</si>
  <si>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</si>
  <si>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</si>
  <si>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</si>
  <si>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</si>
  <si>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</si>
  <si>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</si>
  <si>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</si>
  <si>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</si>
  <si>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</si>
  <si>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</si>
  <si>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</si>
  <si>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</si>
  <si>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</si>
  <si>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</si>
  <si>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</si>
  <si>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</si>
  <si>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</si>
  <si>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</si>
  <si>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</si>
  <si>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</si>
  <si>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</si>
  <si>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</si>
  <si>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</si>
  <si>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</si>
  <si>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</si>
  <si>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</si>
  <si>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</si>
  <si>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</si>
  <si>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</si>
  <si>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</si>
  <si>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</si>
  <si>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</si>
  <si>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</si>
  <si>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</si>
  <si>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</si>
  <si>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</si>
  <si>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</si>
  <si>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</si>
  <si>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</si>
  <si>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</si>
  <si>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</si>
  <si>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</si>
  <si>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</si>
  <si>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</si>
  <si>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</si>
  <si>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</si>
  <si>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</si>
  <si>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</si>
  <si>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</si>
  <si>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</si>
  <si>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</si>
  <si>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</si>
  <si>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</si>
  <si>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</si>
  <si>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</si>
  <si>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</si>
  <si>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</si>
  <si>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</si>
  <si>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</si>
  <si>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</si>
  <si>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</si>
  <si>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</si>
  <si>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</si>
  <si>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</si>
  <si>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</si>
  <si>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</si>
  <si>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</si>
  <si>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</si>
  <si>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</si>
  <si>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</si>
  <si>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</si>
  <si>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</si>
  <si>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</si>
  <si>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</si>
  <si>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</si>
  <si>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</si>
  <si>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</si>
  <si>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</si>
  <si>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</si>
  <si>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</si>
  <si>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</si>
  <si>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</si>
  <si>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</si>
  <si>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</si>
  <si>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</si>
  <si>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</si>
  <si>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</si>
  <si>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</si>
  <si>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</si>
  <si>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</si>
  <si>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</si>
  <si>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</si>
  <si>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</si>
  <si>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</si>
  <si>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</si>
  <si>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</si>
  <si>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</si>
  <si>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</si>
  <si>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</si>
  <si>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</si>
  <si>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</si>
  <si>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</si>
  <si>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</si>
  <si>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</si>
  <si>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</si>
  <si>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</si>
  <si>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</si>
  <si>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</si>
  <si>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</si>
  <si>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</si>
  <si>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</si>
  <si>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</si>
  <si>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</si>
  <si>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</si>
  <si>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</si>
  <si>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</si>
  <si>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</si>
  <si>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</si>
  <si>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</si>
  <si>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</si>
  <si>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</si>
  <si>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</si>
  <si>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</si>
  <si>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</si>
  <si>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</si>
  <si>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</si>
  <si>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</si>
  <si>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</si>
  <si>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</si>
  <si>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</si>
  <si>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</si>
  <si>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</si>
  <si>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</si>
  <si>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</si>
  <si>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</si>
  <si>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</si>
  <si>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</si>
  <si>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</si>
  <si>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</si>
  <si>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</si>
  <si>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</si>
  <si>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</si>
  <si>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</si>
  <si>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</si>
  <si>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</si>
  <si>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</si>
  <si>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</si>
  <si>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</si>
  <si>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</si>
  <si>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</si>
  <si>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</si>
  <si>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</si>
  <si>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</si>
  <si>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</si>
  <si>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</si>
  <si>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</si>
  <si>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</si>
  <si>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</si>
  <si>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</si>
  <si>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</si>
  <si>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</si>
  <si>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</si>
  <si>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</si>
  <si>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</si>
  <si>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</si>
  <si>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</si>
  <si>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</si>
  <si>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</si>
  <si>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</si>
  <si>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</si>
  <si>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</si>
  <si>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</si>
  <si>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</si>
  <si>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</si>
  <si>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</si>
  <si>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</si>
  <si>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</si>
  <si>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</si>
  <si>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</si>
  <si>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</si>
  <si>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</si>
  <si>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</si>
  <si>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</si>
  <si>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</si>
  <si>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</si>
  <si>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</si>
  <si>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</si>
  <si>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</si>
  <si>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</si>
  <si>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</si>
  <si>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</si>
  <si>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</si>
  <si>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</si>
  <si>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</si>
  <si>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</si>
  <si>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</si>
  <si>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</si>
  <si>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</si>
  <si>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</si>
  <si>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</si>
  <si>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</si>
  <si>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</si>
  <si>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</si>
  <si>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</si>
  <si>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</si>
  <si>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</si>
  <si>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</si>
  <si>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</si>
  <si>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</si>
  <si>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</si>
  <si>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</si>
  <si>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</si>
  <si>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</si>
  <si>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</si>
  <si>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</si>
  <si>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</si>
  <si>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</si>
  <si>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</si>
  <si>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</si>
  <si>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</si>
  <si>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</si>
  <si>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</si>
  <si>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</si>
  <si>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</si>
  <si>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</si>
  <si>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</si>
  <si>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</si>
  <si>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</si>
  <si>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</si>
  <si>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</si>
  <si>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</si>
  <si>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</si>
  <si>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</si>
  <si>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</si>
  <si>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</si>
  <si>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</si>
  <si>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</si>
  <si>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</si>
  <si>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</si>
  <si>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</si>
  <si>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</si>
  <si>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</si>
  <si>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</si>
  <si>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</si>
  <si>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</si>
  <si>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</si>
  <si>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</si>
  <si>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</si>
  <si>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</si>
  <si>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</si>
  <si>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</si>
  <si>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</si>
  <si>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</si>
  <si>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</si>
  <si>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</si>
  <si>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</si>
  <si>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</si>
  <si>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</si>
  <si>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</si>
  <si>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</si>
  <si>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</si>
  <si>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</si>
  <si>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</si>
  <si>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</si>
  <si>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</si>
  <si>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</si>
  <si>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</si>
  <si>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</si>
  <si>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</si>
  <si>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</si>
  <si>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</si>
  <si>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</si>
  <si>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</si>
  <si>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</si>
  <si>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</si>
  <si>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</si>
  <si>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</si>
  <si>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</si>
  <si>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</si>
  <si>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</si>
  <si>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</si>
  <si>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</si>
  <si>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</si>
  <si>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</si>
  <si>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</si>
  <si>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</si>
  <si>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</si>
  <si>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</si>
  <si>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</si>
  <si>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</si>
  <si>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</si>
  <si>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</si>
  <si>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</si>
  <si>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</si>
  <si>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</si>
  <si>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</si>
  <si>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</si>
  <si>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</si>
  <si>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</si>
  <si>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</si>
  <si>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</si>
  <si>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</si>
  <si>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</si>
  <si>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</si>
  <si>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</si>
  <si>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</si>
  <si>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</si>
  <si>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</si>
  <si>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</si>
  <si>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</si>
  <si>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</si>
  <si>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</si>
  <si>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</si>
  <si>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</si>
  <si>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</si>
  <si>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</si>
  <si>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</si>
  <si>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</si>
  <si>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</si>
  <si>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</si>
  <si>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</si>
  <si>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</si>
  <si>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</si>
  <si>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</si>
  <si>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</si>
  <si>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</si>
  <si>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</si>
  <si>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</si>
  <si>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</si>
  <si>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</si>
  <si>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</si>
  <si>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</si>
  <si>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</si>
  <si>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</si>
  <si>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</si>
  <si>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</si>
  <si>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</si>
  <si>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</si>
  <si>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</si>
  <si>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</si>
  <si>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</si>
  <si>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</si>
  <si>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</si>
  <si>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</si>
  <si>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</si>
  <si>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</si>
  <si>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</si>
  <si>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</si>
  <si>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</si>
  <si>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</si>
  <si>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</si>
  <si>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</si>
  <si>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</si>
  <si>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</si>
  <si>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</si>
  <si>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</si>
  <si>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</si>
  <si>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</si>
  <si>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</si>
  <si>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</si>
  <si>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</si>
  <si>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</si>
  <si>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</si>
  <si>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</si>
  <si>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</si>
  <si>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</si>
  <si>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</si>
  <si>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</si>
  <si>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</si>
  <si>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</si>
  <si>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</si>
  <si>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</si>
  <si>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</si>
  <si>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</si>
  <si>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</si>
  <si>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</si>
  <si>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</si>
  <si>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</si>
  <si>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</si>
  <si>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</si>
  <si>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</si>
  <si>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</si>
  <si>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</si>
  <si>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</si>
  <si>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</si>
  <si>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</si>
  <si>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</si>
  <si>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</si>
  <si>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</si>
  <si>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</si>
  <si>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</si>
  <si>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</si>
  <si>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</si>
  <si>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</si>
  <si>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</si>
  <si>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</si>
  <si>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</si>
  <si>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</si>
  <si>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</si>
  <si>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</si>
  <si>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</si>
  <si>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</si>
  <si>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</si>
  <si>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</si>
  <si>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</si>
  <si>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</si>
  <si>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</si>
  <si>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</si>
  <si>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</si>
  <si>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</si>
  <si>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</si>
  <si>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</si>
  <si>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</si>
  <si>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</si>
  <si>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</si>
  <si>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</si>
  <si>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</si>
  <si>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</si>
  <si>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</si>
  <si>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</si>
  <si>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</si>
  <si>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</si>
  <si>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</si>
  <si>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</si>
  <si>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</si>
  <si>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</si>
  <si>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</si>
  <si>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</si>
  <si>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</si>
  <si>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</si>
  <si>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</si>
  <si>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</si>
  <si>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</si>
  <si>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</si>
  <si>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</si>
  <si>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</si>
  <si>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</si>
  <si>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</si>
  <si>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</si>
  <si>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</si>
  <si>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</si>
  <si>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</si>
  <si>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</si>
  <si>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</si>
  <si>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</si>
  <si>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</si>
  <si>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</si>
  <si>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</si>
  <si>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</si>
  <si>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</si>
  <si>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</si>
  <si>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</si>
  <si>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</si>
  <si>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</si>
  <si>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</si>
  <si>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</si>
  <si>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</si>
  <si>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</si>
  <si>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</si>
  <si>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</si>
  <si>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</si>
  <si>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</si>
  <si>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</si>
  <si>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</si>
  <si>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</si>
  <si>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</si>
  <si>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</si>
  <si>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</si>
  <si>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</si>
  <si>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</si>
  <si>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</si>
  <si>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</si>
  <si>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</si>
  <si>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</si>
  <si>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</si>
  <si>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</si>
  <si>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</si>
  <si>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</si>
  <si>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</si>
  <si>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</si>
  <si>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</si>
  <si>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</si>
  <si>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</si>
  <si>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</si>
  <si>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</si>
  <si>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</si>
  <si>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</si>
  <si>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</si>
  <si>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</si>
  <si>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</si>
  <si>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</si>
  <si>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</si>
  <si>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</si>
  <si>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</si>
  <si>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</si>
  <si>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</si>
  <si>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</si>
  <si>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</si>
  <si>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</si>
  <si>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</si>
  <si>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</si>
  <si>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</si>
  <si>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</si>
  <si>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</si>
  <si>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</si>
  <si>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</si>
  <si>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</si>
  <si>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</si>
  <si>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</si>
  <si>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</si>
  <si>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</si>
  <si>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</si>
  <si>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</si>
  <si>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</si>
  <si>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</si>
  <si>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</si>
  <si>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</si>
  <si>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</si>
  <si>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</si>
  <si>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</si>
  <si>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</si>
  <si>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</si>
  <si>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</si>
  <si>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</si>
  <si>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</si>
  <si>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</si>
  <si>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</si>
  <si>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</si>
  <si>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</si>
  <si>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</si>
  <si>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</si>
  <si>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</si>
  <si>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</si>
  <si>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</si>
  <si>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</si>
  <si>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</si>
  <si>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</si>
  <si>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</si>
  <si>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</si>
  <si>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</si>
  <si>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</si>
  <si>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</si>
  <si>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</si>
  <si>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</si>
  <si>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</si>
  <si>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</si>
  <si>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</si>
  <si>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</si>
  <si>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</si>
  <si>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</si>
  <si>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</si>
  <si>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</si>
  <si>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</si>
  <si>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</si>
  <si>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</si>
  <si>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</si>
  <si>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</si>
  <si>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</si>
  <si>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</si>
  <si>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</si>
  <si>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</si>
  <si>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</si>
  <si>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</si>
  <si>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</si>
  <si>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</si>
  <si>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</si>
  <si>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</si>
  <si>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</si>
  <si>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</si>
  <si>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</si>
  <si>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</si>
  <si>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</si>
  <si>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</si>
  <si>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</si>
  <si>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</si>
  <si>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</si>
  <si>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</si>
  <si>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</si>
  <si>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</si>
  <si>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</si>
  <si>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</si>
  <si>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</si>
  <si>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</si>
  <si>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</si>
  <si>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</si>
  <si>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</si>
  <si>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</si>
  <si>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</si>
  <si>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</si>
  <si>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</si>
  <si>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</si>
  <si>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</si>
  <si>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</si>
  <si>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</si>
  <si>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</si>
  <si>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</si>
  <si>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</si>
  <si>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</si>
  <si>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</si>
  <si>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</si>
  <si>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</si>
  <si>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</si>
  <si>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</si>
  <si>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</si>
  <si>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</si>
  <si>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</si>
  <si>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</si>
  <si>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</si>
  <si>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</si>
  <si>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</si>
  <si>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</si>
  <si>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</si>
  <si>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</si>
  <si>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</si>
  <si>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</si>
  <si>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</si>
  <si>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</si>
  <si>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</si>
  <si>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</si>
  <si>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</si>
  <si>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</si>
  <si>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</si>
  <si>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</si>
  <si>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</si>
  <si>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</si>
  <si>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</si>
  <si>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</si>
  <si>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</si>
  <si>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</si>
  <si>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</si>
  <si>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</si>
  <si>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</si>
  <si>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</si>
  <si>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</si>
  <si>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</si>
  <si>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</si>
  <si>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</si>
  <si>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</si>
  <si>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</si>
  <si>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</si>
  <si>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</si>
  <si>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</si>
  <si>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</si>
  <si>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</si>
  <si>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</si>
  <si>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</si>
  <si>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</si>
  <si>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</si>
  <si>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</si>
  <si>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</si>
  <si>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</si>
  <si>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</si>
  <si>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</si>
  <si>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</si>
  <si>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</si>
  <si>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</si>
  <si>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</si>
  <si>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</si>
  <si>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</si>
  <si>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</si>
  <si>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</si>
  <si>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</si>
  <si>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</si>
  <si>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</si>
  <si>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</si>
  <si>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</si>
  <si>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</si>
  <si>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</si>
  <si>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</si>
  <si>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</si>
  <si>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</si>
  <si>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</si>
  <si>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</si>
  <si>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</si>
  <si>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</si>
  <si>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</si>
  <si>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</si>
  <si>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</si>
  <si>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</si>
  <si>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</si>
  <si>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</si>
  <si>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</si>
  <si>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</si>
  <si>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</si>
  <si>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</si>
  <si>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</si>
  <si>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</si>
  <si>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</si>
  <si>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</si>
  <si>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</si>
  <si>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</si>
  <si>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</si>
  <si>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</si>
  <si>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</si>
  <si>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</si>
  <si>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</si>
  <si>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</si>
  <si>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</si>
  <si>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</si>
  <si>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</si>
  <si>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</si>
  <si>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</si>
  <si>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</si>
  <si>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</si>
  <si>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</si>
  <si>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</si>
  <si>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</si>
  <si>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</si>
  <si>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</si>
  <si>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</si>
  <si>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</si>
  <si>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</si>
  <si>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</si>
  <si>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</si>
  <si>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</si>
  <si>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</si>
  <si>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</si>
  <si>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</si>
  <si>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</si>
  <si>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</si>
  <si>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</si>
  <si>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</si>
  <si>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</si>
  <si>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</si>
  <si>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</si>
  <si>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</si>
  <si>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</si>
  <si>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</si>
  <si>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</si>
  <si>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</si>
  <si>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</si>
  <si>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</si>
  <si>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</si>
  <si>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</si>
  <si>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</si>
  <si>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</si>
  <si>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</si>
  <si>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</si>
  <si>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</si>
  <si>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</si>
  <si>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</si>
  <si>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</si>
  <si>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</si>
  <si>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</si>
  <si>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</si>
  <si>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</si>
  <si>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</si>
  <si>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</si>
  <si>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</si>
  <si>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</si>
  <si>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</si>
  <si>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</si>
  <si>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</si>
  <si>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</si>
  <si>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</si>
  <si>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</si>
  <si>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</si>
  <si>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</si>
  <si>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</si>
  <si>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</si>
  <si>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</si>
  <si>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</si>
  <si>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</si>
  <si>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</si>
  <si>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</si>
  <si>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</si>
  <si>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</si>
  <si>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</si>
  <si>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</si>
  <si>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</si>
  <si>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</si>
  <si>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</si>
  <si>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</si>
  <si>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</si>
  <si>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</si>
  <si>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</si>
  <si>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</si>
  <si>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</si>
  <si>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</si>
  <si>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</si>
  <si>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</si>
  <si>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</si>
  <si>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</si>
  <si>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</si>
  <si>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</si>
  <si>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</si>
  <si>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</si>
  <si>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</si>
  <si>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</si>
  <si>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</si>
  <si>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</si>
  <si>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</si>
  <si>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</si>
  <si>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</si>
  <si>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</si>
  <si>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</si>
  <si>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</si>
  <si>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</si>
  <si>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</si>
  <si>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</si>
  <si>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</si>
  <si>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</si>
  <si>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</si>
  <si>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</si>
  <si>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</si>
  <si>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</si>
  <si>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</si>
  <si>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</si>
  <si>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</si>
  <si>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</si>
  <si>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</si>
  <si>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</si>
  <si>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</si>
  <si>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</si>
  <si>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</si>
  <si>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</si>
  <si>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</si>
  <si>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</si>
  <si>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</si>
  <si>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</si>
  <si>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</si>
  <si>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</si>
  <si>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</si>
  <si>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</si>
  <si>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</si>
  <si>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</si>
  <si>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</si>
  <si>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</si>
  <si>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</si>
  <si>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</si>
  <si>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</si>
  <si>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</si>
  <si>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</si>
  <si>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</si>
  <si>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</si>
  <si>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</si>
  <si>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</si>
  <si>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</si>
  <si>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</si>
  <si>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</si>
  <si>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</si>
  <si>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</si>
  <si>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</si>
  <si>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</si>
  <si>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</si>
  <si>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</si>
  <si>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</si>
  <si>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</si>
  <si>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</si>
  <si>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</si>
  <si>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</si>
  <si>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</si>
  <si>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</si>
  <si>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</si>
  <si>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</si>
  <si>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</si>
  <si>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</si>
  <si>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</si>
  <si>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</si>
  <si>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</si>
  <si>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</si>
  <si>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</si>
  <si>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</si>
  <si>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</si>
  <si>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</si>
  <si>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</si>
  <si>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</si>
  <si>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</si>
  <si>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</si>
  <si>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</si>
  <si>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</si>
  <si>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</si>
  <si>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</si>
  <si>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</si>
  <si>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</si>
  <si>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</si>
  <si>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</si>
  <si>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</si>
  <si>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</si>
  <si>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</si>
  <si>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</si>
  <si>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</si>
  <si>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</si>
  <si>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</si>
  <si>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</si>
  <si>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</si>
  <si>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</si>
  <si>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</si>
  <si>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</si>
  <si>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</si>
  <si>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</si>
  <si>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</si>
  <si>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</si>
  <si>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</si>
  <si>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</si>
  <si>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</si>
  <si>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</si>
  <si>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</si>
  <si>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</si>
  <si>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</si>
  <si>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</si>
  <si>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</si>
  <si>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</si>
  <si>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</si>
  <si>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</si>
  <si>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</si>
  <si>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</si>
  <si>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</si>
  <si>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</si>
  <si>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</si>
  <si>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</si>
  <si>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</si>
  <si>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</si>
  <si>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</si>
  <si>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</si>
  <si>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</si>
  <si>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</si>
  <si>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</si>
  <si>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</si>
  <si>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</si>
  <si>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</si>
  <si>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</si>
  <si>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</si>
  <si>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</si>
  <si>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</si>
  <si>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</si>
  <si>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</si>
  <si>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</si>
  <si>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</si>
  <si>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</si>
  <si>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</si>
  <si>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</si>
  <si>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</si>
  <si>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</si>
  <si>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</si>
  <si>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</si>
  <si>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</si>
  <si>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</si>
  <si>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</si>
  <si>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</si>
  <si>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</si>
  <si>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</si>
  <si>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</si>
  <si>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</si>
  <si>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</si>
  <si>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</si>
  <si>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</si>
  <si>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</si>
  <si>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</si>
  <si>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</si>
  <si>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</si>
  <si>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</si>
  <si>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</si>
  <si>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</si>
  <si>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</si>
  <si>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</si>
  <si>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</si>
  <si>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</si>
  <si>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</si>
  <si>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</si>
  <si>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</si>
  <si>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</si>
  <si>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</si>
  <si>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</si>
  <si>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</si>
  <si>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</si>
  <si>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</si>
  <si>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</si>
  <si>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</si>
  <si>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</si>
  <si>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</si>
  <si>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</si>
  <si>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</si>
  <si>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</si>
  <si>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</si>
  <si>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</si>
  <si>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</si>
  <si>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</si>
  <si>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</si>
  <si>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</si>
  <si>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</si>
  <si>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</si>
  <si>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</si>
  <si>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</si>
  <si>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</si>
  <si>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</si>
  <si>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</si>
  <si>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</si>
  <si>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</si>
  <si>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</si>
  <si>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</si>
  <si>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</si>
  <si>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</si>
  <si>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</si>
  <si>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</si>
  <si>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</si>
  <si>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</si>
  <si>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</si>
  <si>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</si>
  <si>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</si>
  <si>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</si>
  <si>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</si>
  <si>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</si>
  <si>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</si>
  <si>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</si>
  <si>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</si>
  <si>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</si>
  <si>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</si>
  <si>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</si>
  <si>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</si>
  <si>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</si>
  <si>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</si>
  <si>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</si>
  <si>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</si>
  <si>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</si>
  <si>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</si>
  <si>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</si>
  <si>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</si>
  <si>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</si>
  <si>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</si>
  <si>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</si>
  <si>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</si>
  <si>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</si>
  <si>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</si>
  <si>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</si>
  <si>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</si>
  <si>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</si>
  <si>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</si>
  <si>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</si>
  <si>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</si>
  <si>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</si>
  <si>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</si>
  <si>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</si>
  <si>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</si>
  <si>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</si>
  <si>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</si>
  <si>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</si>
  <si>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</si>
  <si>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</si>
  <si>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</si>
  <si>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</si>
  <si>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</si>
  <si>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</si>
  <si>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</si>
  <si>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</si>
  <si>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</si>
  <si>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</si>
  <si>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</si>
  <si>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</si>
  <si>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</si>
  <si>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</si>
  <si>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</si>
  <si>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</si>
  <si>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</si>
  <si>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</si>
  <si>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</si>
  <si>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</si>
  <si>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</si>
  <si>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</si>
  <si>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</si>
  <si>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</si>
  <si>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</si>
  <si>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</si>
  <si>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</si>
  <si>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</si>
  <si>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</si>
  <si>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</si>
  <si>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</si>
  <si>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</si>
  <si>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</si>
  <si>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</si>
  <si>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</si>
  <si>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</si>
  <si>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</si>
  <si>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</si>
  <si>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</si>
  <si>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</si>
  <si>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</si>
  <si>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</si>
  <si>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</si>
  <si>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</si>
  <si>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</si>
  <si>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</si>
  <si>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</si>
  <si>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</si>
  <si>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</si>
  <si>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</si>
  <si>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</si>
  <si>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</si>
  <si>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</si>
  <si>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</si>
  <si>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</si>
  <si>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</si>
  <si>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</si>
  <si>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</si>
  <si>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</si>
  <si>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</si>
  <si>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</si>
  <si>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</si>
  <si>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</si>
  <si>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</si>
  <si>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</si>
  <si>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</si>
  <si>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</si>
  <si>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</si>
  <si>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</si>
  <si>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</si>
  <si>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</si>
  <si>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</si>
  <si>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</si>
  <si>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</si>
  <si>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</si>
  <si>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</si>
  <si>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</si>
  <si>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</si>
  <si>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</si>
  <si>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</si>
  <si>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</si>
  <si>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</si>
  <si>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</si>
  <si>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</si>
  <si>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</si>
  <si>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</si>
  <si>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</si>
  <si>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</si>
  <si>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</si>
  <si>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</si>
  <si>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</si>
  <si>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</si>
  <si>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</si>
  <si>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</si>
  <si>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</si>
  <si>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</si>
  <si>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</si>
  <si>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</si>
  <si>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</si>
  <si>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</si>
  <si>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</si>
  <si>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</si>
  <si>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</si>
  <si>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</si>
  <si>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</si>
  <si>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</si>
  <si>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</si>
  <si>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</si>
  <si>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</si>
  <si>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</si>
  <si>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</si>
  <si>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</si>
  <si>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</si>
  <si>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</si>
  <si>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</si>
  <si>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</si>
  <si>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</si>
  <si>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</si>
  <si>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</si>
  <si>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</si>
  <si>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</si>
  <si>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</si>
  <si>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</si>
  <si>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</si>
  <si>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</si>
  <si>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</si>
  <si>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</si>
  <si>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</si>
  <si>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</si>
  <si>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</si>
  <si>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</si>
  <si>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</si>
  <si>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</si>
  <si>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</si>
  <si>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</si>
  <si>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</si>
  <si>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</si>
  <si>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</si>
  <si>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</si>
  <si>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</si>
  <si>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</si>
  <si>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</si>
  <si>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</si>
  <si>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</si>
  <si>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</si>
  <si>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</si>
  <si>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</si>
  <si>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</si>
  <si>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</si>
  <si>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</si>
  <si>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</si>
  <si>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</si>
  <si>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</si>
  <si>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</si>
  <si>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</si>
  <si>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</si>
  <si>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</si>
  <si>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</si>
  <si>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</si>
  <si>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</si>
  <si>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</si>
  <si>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</si>
  <si>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</si>
  <si>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</si>
  <si>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</si>
  <si>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</si>
  <si>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</si>
  <si>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</si>
  <si>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</si>
  <si>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</si>
  <si>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</si>
  <si>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</si>
  <si>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</si>
  <si>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</si>
  <si>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</si>
  <si>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</si>
  <si>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</si>
  <si>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</si>
  <si>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</si>
  <si>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</si>
  <si>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</si>
  <si>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</si>
  <si>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</si>
  <si>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</si>
  <si>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</si>
  <si>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</si>
  <si>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</si>
  <si>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</si>
  <si>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</si>
  <si>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</si>
  <si>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</si>
  <si>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</si>
  <si>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</si>
  <si>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</si>
  <si>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</si>
  <si>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</si>
  <si>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</si>
  <si>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</si>
  <si>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</si>
  <si>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</si>
  <si>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</si>
  <si>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</si>
  <si>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</si>
  <si>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</si>
  <si>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</si>
  <si>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</si>
  <si>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</si>
  <si>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</si>
  <si>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</si>
  <si>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</si>
  <si>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</si>
  <si>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</si>
  <si>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</si>
  <si>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</si>
  <si>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</si>
  <si>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</si>
  <si>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</si>
  <si>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</si>
  <si>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</si>
  <si>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</si>
  <si>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</si>
  <si>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</si>
  <si>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</si>
  <si>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</si>
  <si>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</si>
  <si>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</si>
  <si>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</si>
  <si>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</si>
  <si>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</si>
  <si>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</si>
  <si>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</si>
  <si>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</si>
  <si>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</si>
  <si>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</si>
  <si>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</si>
  <si>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</si>
  <si>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</si>
  <si>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</si>
  <si>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</si>
  <si>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</si>
  <si>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</si>
  <si>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</si>
  <si>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</si>
  <si>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</si>
  <si>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</si>
  <si>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</si>
  <si>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</si>
  <si>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</si>
  <si>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</si>
  <si>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</si>
  <si>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</si>
  <si>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</si>
  <si>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</si>
  <si>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</si>
  <si>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</si>
  <si>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</si>
  <si>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</si>
  <si>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</si>
  <si>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</si>
  <si>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</si>
  <si>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</si>
  <si>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</si>
  <si>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</si>
  <si>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</si>
  <si>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</si>
  <si>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</si>
  <si>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</si>
  <si>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</si>
  <si>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</si>
  <si>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</si>
  <si>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</si>
  <si>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</si>
  <si>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</si>
  <si>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</si>
  <si>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</si>
  <si>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</si>
  <si>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</si>
  <si>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</si>
  <si>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</si>
  <si>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</si>
  <si>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</si>
  <si>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</si>
  <si>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</si>
  <si>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</si>
  <si>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</si>
  <si>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</si>
  <si>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</si>
  <si>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</si>
  <si>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</si>
  <si>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</si>
  <si>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</si>
  <si>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</si>
  <si>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</si>
  <si>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</si>
  <si>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</si>
  <si>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</si>
  <si>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</si>
  <si>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</si>
  <si>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</si>
  <si>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</si>
  <si>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</si>
  <si>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</si>
  <si>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</si>
  <si>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</si>
  <si>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</si>
  <si>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</si>
  <si>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</si>
  <si>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</si>
  <si>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</si>
  <si>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</si>
  <si>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</si>
  <si>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</si>
  <si>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</si>
  <si>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</si>
  <si>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</si>
  <si>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</si>
  <si>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</si>
  <si>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</si>
  <si>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</si>
  <si>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</si>
  <si>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</si>
  <si>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</si>
  <si>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</si>
  <si>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</si>
  <si>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</si>
  <si>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</si>
  <si>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</si>
  <si>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</si>
  <si>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</si>
  <si>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</si>
  <si>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</si>
  <si>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</si>
  <si>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</si>
  <si>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</si>
  <si>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</si>
  <si>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</si>
  <si>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</si>
  <si>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</si>
  <si>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</si>
  <si>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</si>
  <si>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</si>
  <si>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</si>
  <si>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</si>
  <si>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</si>
  <si>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</si>
  <si>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</si>
  <si>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</si>
  <si>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</si>
  <si>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</si>
  <si>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</si>
  <si>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</si>
  <si>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</si>
  <si>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</si>
  <si>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</si>
  <si>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</si>
  <si>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</si>
  <si>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</si>
  <si>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</si>
  <si>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</si>
  <si>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</si>
  <si>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</si>
  <si>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</si>
  <si>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</si>
  <si>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</si>
  <si>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</si>
  <si>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</si>
  <si>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</si>
  <si>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</si>
  <si>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</si>
  <si>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</si>
  <si>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</si>
  <si>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</si>
  <si>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</si>
  <si>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</si>
  <si>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</si>
  <si>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</si>
  <si>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</si>
  <si>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</si>
  <si>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</si>
  <si>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</si>
  <si>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</si>
  <si>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</si>
  <si>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</si>
  <si>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</si>
  <si>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</si>
  <si>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</si>
  <si>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</si>
  <si>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</si>
  <si>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</si>
  <si>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</si>
  <si>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</si>
  <si>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</si>
  <si>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</si>
  <si>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</si>
  <si>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</si>
  <si>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</si>
  <si>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</si>
  <si>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</si>
  <si>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</si>
  <si>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</si>
  <si>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</si>
  <si>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</si>
  <si>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</si>
  <si>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</si>
  <si>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</si>
  <si>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</si>
  <si>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</si>
  <si>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</si>
  <si>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</si>
  <si>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</si>
  <si>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</si>
  <si>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</si>
  <si>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</si>
  <si>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</si>
  <si>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</si>
  <si>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</si>
  <si>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</si>
  <si>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</si>
  <si>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</si>
  <si>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</si>
  <si>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</si>
  <si>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</si>
  <si>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</si>
  <si>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</si>
  <si>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</si>
  <si>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</si>
  <si>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</si>
  <si>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</si>
  <si>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</si>
  <si>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</si>
  <si>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</si>
  <si>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</si>
  <si>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</si>
  <si>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</si>
  <si>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</si>
  <si>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</si>
  <si>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</si>
  <si>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</si>
  <si>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</si>
  <si>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</si>
  <si>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</si>
  <si>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</si>
  <si>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</si>
  <si>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</si>
  <si>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</si>
  <si>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</si>
  <si>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</si>
  <si>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</si>
  <si>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</si>
  <si>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</si>
  <si>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</si>
  <si>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</si>
  <si>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</si>
  <si>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</si>
  <si>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</si>
  <si>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</si>
  <si>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</si>
  <si>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</si>
  <si>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</si>
  <si>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</si>
  <si>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</si>
  <si>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</si>
  <si>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</si>
  <si>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</si>
  <si>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</si>
  <si>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</si>
  <si>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</si>
  <si>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</si>
  <si>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</si>
  <si>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</si>
  <si>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</si>
  <si>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</si>
  <si>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</si>
  <si>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</si>
  <si>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</si>
  <si>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</si>
  <si>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</si>
  <si>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</si>
  <si>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</si>
  <si>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</si>
  <si>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</si>
  <si>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</si>
  <si>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</si>
  <si>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</si>
  <si>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</si>
  <si>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</si>
  <si>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</si>
  <si>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</si>
  <si>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</si>
  <si>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</si>
  <si>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</si>
  <si>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</si>
  <si>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</si>
  <si>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</si>
  <si>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</si>
  <si>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</si>
  <si>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</si>
  <si>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</si>
  <si>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</si>
  <si>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</si>
  <si>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</si>
  <si>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</si>
  <si>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</si>
  <si>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</si>
  <si>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</si>
  <si>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</si>
  <si>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</si>
  <si>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</si>
  <si>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</si>
  <si>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</si>
  <si>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</si>
  <si>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</si>
  <si>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</si>
  <si>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</si>
  <si>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</si>
  <si>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</si>
  <si>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</si>
  <si>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</si>
  <si>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</si>
  <si>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</si>
  <si>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</si>
  <si>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</si>
  <si>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</si>
  <si>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</si>
  <si>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</si>
  <si>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</si>
  <si>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</si>
  <si>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</si>
  <si>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</si>
  <si>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</si>
  <si>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</si>
  <si>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</si>
  <si>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</si>
  <si>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</si>
  <si>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</si>
  <si>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</si>
  <si>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</si>
  <si>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</si>
  <si>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</si>
  <si>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</si>
  <si>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</si>
  <si>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</si>
  <si>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</si>
  <si>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</si>
  <si>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</si>
  <si>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</si>
  <si>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</si>
  <si>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</si>
  <si>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</si>
  <si>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</si>
  <si>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</si>
  <si>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</si>
  <si>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</si>
  <si>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</si>
  <si>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</si>
  <si>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</si>
  <si>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</si>
  <si>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</si>
  <si>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</si>
  <si>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</si>
  <si>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</si>
  <si>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</si>
  <si>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</si>
  <si>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</si>
  <si>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</si>
  <si>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</si>
  <si>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</si>
  <si>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</si>
  <si>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</si>
  <si>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</si>
  <si>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</si>
  <si>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</si>
  <si>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</si>
  <si>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</si>
  <si>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</si>
  <si>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</si>
  <si>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</si>
  <si>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</si>
  <si>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</si>
  <si>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</si>
  <si>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</si>
  <si>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</si>
  <si>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</si>
  <si>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</si>
  <si>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</si>
  <si>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</si>
  <si>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</si>
  <si>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</si>
  <si>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</si>
  <si>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</si>
  <si>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</si>
  <si>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</si>
  <si>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</si>
  <si>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</si>
  <si>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</si>
  <si>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</si>
  <si>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</si>
  <si>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</si>
  <si>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</si>
  <si>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</si>
  <si>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</si>
  <si>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</si>
  <si>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</si>
  <si>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</si>
  <si>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</si>
  <si>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</si>
  <si>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</si>
  <si>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</si>
  <si>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</si>
  <si>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</si>
  <si>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</si>
  <si>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</si>
  <si>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</si>
  <si>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</si>
  <si>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</si>
  <si>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</si>
  <si>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</si>
  <si>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</si>
  <si>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</si>
  <si>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</si>
  <si>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</si>
  <si>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</si>
  <si>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</si>
  <si>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</si>
  <si>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</si>
  <si>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</si>
  <si>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</si>
  <si>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</si>
  <si>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</si>
  <si>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</si>
  <si>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</si>
  <si>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</si>
  <si>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</si>
  <si>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</si>
  <si>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</si>
  <si>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</si>
  <si>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</si>
  <si>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</si>
  <si>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</si>
  <si>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</si>
  <si>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</si>
  <si>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</si>
  <si>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</si>
  <si>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</si>
  <si>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</si>
  <si>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</si>
  <si>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</si>
  <si>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</si>
  <si>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</si>
  <si>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</si>
  <si>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</si>
  <si>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</si>
  <si>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</si>
  <si>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</si>
  <si>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</si>
  <si>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</si>
  <si>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</si>
  <si>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</si>
  <si>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</si>
  <si>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</si>
  <si>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</si>
  <si>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</si>
  <si>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</si>
  <si>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</si>
  <si>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</si>
  <si>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</si>
  <si>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</si>
  <si>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</si>
  <si>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</si>
  <si>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</si>
  <si>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</si>
  <si>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</si>
  <si>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</si>
  <si>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</si>
  <si>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</si>
  <si>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</si>
  <si>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</si>
  <si>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</si>
  <si>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</si>
  <si>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</si>
  <si>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</si>
  <si>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</si>
  <si>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</si>
  <si>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</si>
  <si>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</si>
  <si>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</si>
  <si>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</si>
  <si>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</si>
  <si>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</si>
  <si>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</si>
  <si>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</si>
  <si>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</si>
  <si>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</si>
  <si>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</si>
  <si>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</si>
  <si>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</si>
  <si>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</si>
  <si>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</si>
  <si>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</si>
  <si>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</si>
  <si>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</si>
  <si>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</si>
  <si>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</si>
  <si>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</si>
  <si>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</si>
  <si>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</si>
  <si>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</si>
  <si>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</si>
  <si>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</si>
  <si>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</si>
  <si>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</si>
  <si>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</si>
  <si>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</si>
  <si>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</si>
  <si>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</si>
  <si>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</si>
  <si>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</si>
  <si>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</si>
  <si>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</si>
  <si>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</si>
  <si>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</si>
  <si>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</si>
  <si>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</si>
  <si>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</si>
  <si>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</si>
  <si>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</si>
  <si>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</si>
  <si>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</si>
  <si>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</si>
  <si>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</si>
  <si>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</si>
  <si>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</si>
  <si>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</si>
  <si>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</si>
  <si>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</si>
  <si>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</si>
  <si>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</si>
  <si>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</si>
  <si>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</si>
  <si>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</si>
  <si>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</si>
  <si>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</si>
  <si>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</si>
  <si>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</si>
  <si>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</si>
  <si>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</si>
  <si>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</si>
  <si>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</si>
  <si>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</si>
  <si>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</si>
  <si>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</si>
  <si>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</si>
  <si>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</si>
  <si>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</si>
  <si>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</si>
  <si>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</si>
  <si>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</si>
  <si>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</si>
  <si>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</si>
  <si>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</si>
  <si>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</si>
  <si>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</si>
  <si>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</si>
  <si>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</si>
  <si>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</si>
  <si>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</si>
  <si>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</si>
  <si>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</si>
  <si>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</si>
  <si>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</si>
  <si>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</si>
  <si>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</si>
  <si>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</si>
  <si>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</si>
  <si>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</si>
  <si>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</si>
  <si>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</si>
  <si>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</si>
  <si>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</si>
  <si>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</si>
  <si>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</si>
  <si>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</si>
  <si>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</si>
  <si>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</si>
  <si>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</si>
  <si>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</si>
  <si>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</si>
  <si>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</si>
  <si>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</si>
  <si>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</si>
  <si>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</si>
  <si>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</si>
  <si>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</si>
  <si>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</si>
  <si>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</si>
  <si>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</si>
  <si>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</si>
  <si>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</si>
  <si>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</si>
  <si>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</si>
  <si>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</si>
  <si>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</si>
  <si>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</si>
  <si>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</si>
  <si>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</si>
  <si>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</si>
  <si>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</si>
  <si>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</si>
  <si>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</si>
  <si>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</si>
  <si>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</si>
  <si>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</si>
  <si>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</si>
  <si>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</si>
  <si>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</si>
  <si>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</si>
  <si>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</si>
  <si>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</si>
  <si>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</si>
  <si>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</si>
  <si>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</si>
  <si>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</si>
  <si>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</si>
  <si>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</si>
  <si>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</si>
  <si>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</si>
  <si>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</si>
  <si>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</si>
  <si>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</si>
  <si>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</si>
  <si>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</si>
  <si>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</si>
  <si>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</si>
  <si>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</si>
  <si>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</si>
  <si>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</si>
  <si>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</si>
  <si>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</si>
  <si>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</si>
  <si>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</si>
  <si>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</si>
  <si>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</si>
  <si>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</si>
  <si>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</si>
  <si>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</si>
  <si>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</si>
  <si>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</si>
  <si>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</si>
  <si>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</si>
  <si>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</si>
  <si>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</si>
  <si>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</si>
  <si>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</si>
  <si>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</si>
  <si>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</si>
  <si>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</si>
  <si>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</si>
  <si>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</si>
  <si>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</si>
  <si>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</si>
  <si>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</si>
  <si>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</si>
  <si>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</si>
  <si>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</si>
  <si>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</si>
  <si>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</si>
  <si>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</si>
  <si>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</si>
  <si>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</si>
  <si>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</si>
  <si>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</si>
  <si>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</si>
  <si>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</si>
  <si>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</si>
  <si>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</si>
  <si>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</si>
  <si>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</si>
  <si>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</si>
  <si>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</si>
  <si>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</si>
  <si>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</si>
  <si>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</si>
  <si>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</si>
  <si>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</si>
  <si>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</si>
  <si>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</si>
  <si>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</si>
  <si>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</si>
  <si>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</si>
  <si>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</si>
  <si>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</si>
  <si>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</si>
  <si>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</si>
  <si>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</si>
  <si>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</si>
  <si>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</si>
  <si>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</si>
  <si>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</si>
  <si>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</si>
  <si>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</si>
  <si>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</si>
  <si>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</si>
  <si>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</si>
  <si>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</si>
  <si>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</si>
  <si>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</si>
  <si>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</si>
  <si>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</si>
  <si>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</si>
  <si>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</si>
  <si>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</si>
  <si>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</si>
  <si>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</si>
  <si>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</si>
  <si>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</si>
  <si>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</si>
  <si>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</si>
  <si>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</si>
  <si>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</si>
  <si>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</si>
  <si>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</si>
  <si>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</si>
  <si>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</si>
  <si>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</si>
  <si>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</si>
  <si>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</si>
  <si>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</si>
  <si>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</si>
  <si>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</si>
  <si>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</si>
  <si>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</si>
  <si>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</si>
  <si>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</si>
  <si>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</si>
  <si>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</si>
  <si>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</si>
  <si>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</si>
  <si>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</si>
  <si>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</si>
  <si>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</si>
  <si>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</si>
  <si>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</si>
  <si>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</si>
  <si>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</si>
  <si>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</si>
  <si>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</si>
  <si>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</si>
  <si>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</si>
  <si>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</si>
  <si>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</si>
  <si>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</si>
  <si>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</si>
  <si>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</si>
  <si>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</si>
  <si>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</si>
  <si>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</si>
  <si>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</si>
  <si>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</si>
  <si>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</si>
  <si>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</si>
  <si>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</si>
  <si>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</si>
  <si>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</si>
  <si>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</si>
  <si>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</si>
  <si>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</si>
  <si>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</si>
  <si>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</si>
  <si>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</si>
  <si>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</si>
  <si>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</si>
  <si>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</si>
  <si>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</si>
  <si>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</si>
  <si>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</si>
  <si>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</si>
  <si>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</si>
  <si>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</si>
  <si>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</si>
  <si>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</si>
  <si>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</si>
  <si>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</si>
  <si>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</si>
  <si>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</si>
  <si>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</si>
  <si>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</si>
  <si>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</si>
  <si>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</si>
  <si>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</si>
  <si>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</si>
  <si>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</si>
  <si>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</si>
  <si>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</si>
  <si>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</si>
  <si>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</si>
  <si>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</si>
  <si>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</si>
  <si>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</si>
  <si>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</si>
  <si>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</si>
  <si>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</si>
  <si>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</si>
  <si>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</si>
  <si>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</si>
  <si>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</si>
  <si>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</si>
  <si>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</si>
  <si>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</si>
  <si>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</si>
  <si>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</si>
  <si>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</si>
  <si>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</si>
  <si>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</si>
  <si>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</si>
  <si>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</si>
  <si>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</si>
  <si>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</si>
  <si>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</si>
  <si>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</si>
  <si>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</si>
  <si>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</si>
  <si>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</si>
  <si>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</si>
  <si>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</si>
  <si>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</si>
  <si>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</si>
  <si>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</si>
  <si>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</si>
  <si>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</si>
  <si>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</si>
  <si>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</si>
  <si>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</si>
  <si>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</si>
  <si>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</si>
  <si>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</si>
  <si>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</si>
  <si>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</si>
  <si>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</si>
  <si>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</si>
  <si>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</si>
  <si>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</si>
  <si>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</si>
  <si>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</si>
  <si>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</si>
  <si>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</si>
  <si>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</si>
  <si>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</si>
  <si>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</si>
  <si>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</si>
  <si>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</si>
  <si>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</si>
  <si>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</si>
  <si>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</si>
  <si>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</si>
  <si>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</si>
  <si>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</si>
  <si>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</si>
  <si>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</si>
  <si>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</si>
  <si>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</si>
  <si>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</si>
  <si>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</si>
  <si>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</si>
  <si>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</si>
  <si>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</si>
  <si>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</si>
  <si>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</si>
  <si>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</si>
  <si>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</si>
  <si>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</si>
  <si>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</si>
  <si>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</si>
  <si>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</si>
  <si>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</si>
  <si>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</si>
  <si>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</si>
  <si>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</si>
  <si>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</si>
  <si>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</si>
  <si>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</si>
  <si>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</si>
  <si>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</si>
  <si>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</si>
  <si>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</si>
  <si>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</si>
  <si>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</si>
  <si>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</si>
  <si>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</si>
  <si>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</si>
  <si>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</si>
  <si>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</si>
  <si>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</si>
  <si>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</si>
  <si>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</si>
  <si>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</si>
  <si>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</si>
  <si>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</si>
  <si>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</si>
  <si>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</si>
  <si>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</si>
  <si>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</si>
  <si>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</si>
  <si>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</si>
  <si>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</si>
  <si>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</si>
  <si>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</si>
  <si>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</si>
  <si>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</si>
  <si>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</si>
  <si>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</si>
  <si>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</si>
  <si>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</si>
  <si>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</si>
  <si>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</si>
  <si>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</si>
  <si>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</si>
  <si>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</si>
  <si>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</si>
  <si>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</si>
  <si>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</si>
  <si>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</si>
  <si>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</si>
  <si>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</si>
  <si>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</si>
  <si>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</si>
  <si>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</si>
  <si>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</si>
  <si>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</si>
  <si>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</si>
  <si>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</si>
  <si>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</si>
  <si>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</si>
  <si>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</si>
  <si>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</si>
  <si>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</si>
  <si>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</si>
  <si>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</si>
  <si>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</si>
  <si>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</si>
  <si>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</si>
  <si>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</si>
  <si>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</si>
  <si>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</si>
  <si>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</si>
  <si>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</si>
  <si>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</si>
  <si>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</si>
  <si>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</si>
  <si>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</si>
  <si>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</si>
  <si>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</si>
  <si>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</si>
  <si>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</si>
  <si>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</si>
  <si>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</si>
  <si>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</si>
  <si>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</si>
  <si>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</si>
  <si>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</si>
  <si>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</si>
  <si>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</si>
  <si>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</si>
  <si>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</si>
  <si>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</si>
  <si>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</si>
  <si>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</si>
  <si>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</si>
  <si>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</si>
  <si>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</si>
  <si>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</si>
  <si>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</si>
  <si>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</si>
  <si>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</si>
  <si>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</si>
  <si>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</si>
  <si>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</si>
  <si>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</si>
  <si>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</si>
  <si>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</si>
  <si>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</si>
  <si>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</si>
  <si>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</si>
  <si>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</si>
  <si>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</si>
  <si>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</si>
  <si>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</si>
  <si>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</si>
  <si>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</si>
  <si>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</si>
  <si>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</si>
  <si>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</si>
  <si>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</si>
  <si>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</si>
  <si>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</si>
  <si>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</si>
  <si>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</si>
  <si>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</si>
  <si>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</si>
  <si>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</si>
  <si>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</si>
  <si>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</si>
  <si>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</si>
  <si>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</si>
  <si>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</si>
  <si>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</si>
  <si>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</si>
  <si>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</si>
  <si>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</si>
  <si>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</si>
  <si>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</si>
  <si>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</si>
  <si>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</si>
  <si>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</si>
  <si>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</si>
  <si>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</si>
  <si>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</si>
  <si>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</si>
  <si>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</si>
  <si>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</si>
  <si>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</si>
  <si>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</si>
  <si>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</si>
  <si>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</si>
  <si>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</si>
  <si>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</si>
  <si>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</si>
  <si>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</si>
  <si>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</si>
  <si>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</si>
  <si>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</si>
  <si>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</si>
  <si>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</si>
  <si>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</si>
  <si>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</si>
  <si>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</si>
  <si>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</si>
  <si>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</si>
  <si>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</si>
  <si>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</si>
  <si>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</si>
  <si>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</si>
  <si>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</si>
  <si>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</si>
  <si>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</si>
  <si>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</si>
  <si>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</si>
  <si>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</si>
  <si>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</si>
  <si>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</si>
  <si>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</si>
  <si>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</si>
  <si>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</si>
  <si>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</si>
  <si>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</si>
  <si>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</si>
  <si>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</si>
  <si>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</si>
  <si>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</si>
  <si>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</si>
  <si>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</si>
  <si>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</si>
  <si>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</si>
  <si>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</si>
  <si>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</si>
  <si>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</si>
  <si>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</si>
  <si>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</si>
  <si>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</si>
  <si>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</si>
  <si>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</si>
  <si>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</si>
  <si>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</si>
  <si>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</si>
  <si>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</si>
  <si>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</si>
  <si>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</si>
  <si>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</si>
  <si>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</si>
  <si>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</si>
  <si>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</si>
  <si>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</si>
  <si>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</si>
  <si>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</si>
  <si>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</si>
  <si>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</si>
  <si>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</si>
  <si>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</si>
  <si>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</si>
  <si>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</si>
  <si>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</si>
  <si>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</si>
  <si>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</si>
  <si>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</si>
  <si>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</si>
  <si>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</si>
  <si>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</si>
  <si>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</si>
  <si>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</si>
  <si>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</si>
  <si>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</si>
  <si>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</si>
  <si>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</si>
  <si>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</si>
  <si>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</si>
  <si>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</si>
  <si>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</si>
  <si>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</si>
  <si>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</si>
  <si>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</si>
  <si>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</si>
  <si>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</si>
  <si>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</si>
  <si>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</si>
  <si>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</si>
  <si>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</si>
  <si>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</si>
  <si>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</si>
  <si>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</si>
  <si>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</si>
  <si>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</si>
  <si>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</si>
  <si>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</si>
  <si>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</si>
  <si>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</si>
  <si>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</si>
  <si>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</si>
  <si>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</si>
  <si>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</si>
  <si>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</si>
  <si>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</si>
  <si>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</si>
  <si>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</si>
  <si>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</si>
  <si>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</si>
  <si>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</si>
  <si>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</si>
  <si>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</si>
  <si>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</si>
  <si>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</si>
  <si>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</si>
  <si>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</si>
  <si>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</si>
  <si>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</si>
  <si>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</si>
  <si>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</si>
  <si>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</si>
  <si>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</si>
  <si>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</si>
  <si>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</si>
  <si>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</si>
  <si>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</si>
  <si>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</si>
  <si>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</si>
  <si>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</si>
  <si>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</si>
  <si>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</si>
  <si>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</si>
  <si>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</si>
  <si>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</si>
  <si>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</si>
  <si>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</si>
  <si>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</si>
  <si>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</si>
  <si>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</si>
  <si>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</si>
  <si>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</si>
  <si>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</si>
  <si>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</si>
  <si>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</si>
  <si>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</si>
  <si>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</si>
  <si>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</si>
  <si>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</si>
  <si>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</si>
  <si>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</si>
  <si>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</si>
  <si>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</si>
  <si>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</si>
  <si>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</si>
  <si>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</si>
  <si>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</si>
  <si>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</si>
  <si>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</si>
  <si>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</si>
  <si>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</si>
  <si>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</si>
  <si>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</si>
  <si>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</si>
  <si>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</si>
  <si>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</si>
  <si>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</si>
  <si>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</si>
  <si>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</si>
  <si>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</si>
  <si>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</si>
  <si>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</si>
  <si>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</si>
  <si>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</si>
  <si>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</si>
  <si>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</si>
  <si>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</si>
  <si>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</si>
  <si>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</si>
  <si>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</si>
  <si>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</si>
  <si>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</si>
  <si>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</si>
  <si>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</si>
  <si>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</si>
  <si>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</si>
  <si>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</si>
  <si>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</si>
  <si>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</si>
  <si>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</si>
  <si>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</si>
  <si>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</si>
  <si>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</si>
  <si>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</si>
  <si>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</si>
  <si>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</si>
  <si>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</si>
  <si>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</si>
  <si>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</si>
  <si>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</si>
  <si>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</si>
  <si>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</si>
  <si>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</si>
  <si>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</si>
  <si>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</si>
  <si>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</si>
  <si>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</si>
  <si>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</si>
  <si>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</si>
  <si>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</si>
  <si>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</si>
  <si>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</si>
  <si>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</si>
  <si>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</si>
  <si>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</si>
  <si>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</si>
  <si>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</si>
  <si>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</si>
  <si>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</si>
  <si>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</si>
  <si>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</si>
  <si>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</si>
  <si>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</si>
  <si>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</si>
  <si>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</si>
  <si>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</si>
  <si>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</si>
  <si>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</si>
  <si>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</si>
  <si>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</si>
  <si>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</si>
  <si>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</si>
  <si>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</si>
  <si>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</si>
  <si>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</si>
  <si>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</si>
  <si>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</si>
  <si>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</si>
  <si>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</si>
  <si>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</si>
  <si>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</si>
  <si>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</si>
  <si>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</si>
  <si>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</si>
  <si>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</si>
  <si>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</si>
  <si>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</si>
  <si>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</si>
  <si>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</si>
  <si>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</si>
  <si>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</si>
  <si>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</si>
  <si>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</si>
  <si>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</si>
  <si>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</si>
  <si>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</si>
  <si>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</si>
  <si>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</si>
  <si>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</si>
  <si>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</si>
  <si>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</si>
  <si>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</si>
  <si>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</si>
  <si>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</si>
  <si>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</si>
  <si>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</si>
  <si>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</si>
  <si>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</si>
  <si>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</si>
  <si>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</si>
  <si>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</si>
  <si>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</si>
  <si>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</si>
  <si>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</si>
  <si>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</si>
  <si>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</si>
  <si>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</si>
  <si>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</si>
  <si>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</si>
  <si>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</si>
  <si>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</si>
  <si>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</si>
  <si>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</si>
  <si>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</si>
  <si>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</si>
  <si>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</si>
  <si>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</si>
  <si>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</si>
  <si>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</si>
  <si>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</si>
  <si>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</si>
  <si>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</si>
  <si>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</si>
  <si>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</si>
  <si>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</si>
  <si>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</si>
  <si>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</si>
  <si>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</si>
  <si>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</si>
  <si>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</si>
  <si>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</si>
  <si>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</si>
  <si>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</si>
  <si>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</si>
  <si>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</si>
  <si>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</si>
  <si>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</si>
  <si>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</si>
  <si>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</si>
  <si>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</si>
  <si>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</si>
  <si>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</si>
  <si>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</si>
  <si>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</si>
  <si>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</si>
  <si>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</si>
  <si>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</si>
  <si>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</si>
  <si>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</si>
  <si>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</si>
  <si>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</si>
  <si>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</si>
  <si>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</si>
  <si>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</si>
  <si>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</si>
  <si>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</si>
  <si>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</si>
  <si>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</si>
  <si>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</si>
  <si>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</si>
  <si>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</si>
  <si>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</si>
  <si>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</si>
  <si>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</si>
  <si>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</si>
  <si>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</si>
  <si>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</si>
  <si>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</si>
  <si>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</si>
  <si>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</si>
  <si>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</si>
  <si>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</si>
  <si>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</si>
  <si>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</si>
  <si>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</si>
  <si>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</si>
  <si>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</si>
  <si>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</si>
  <si>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</si>
  <si>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</si>
  <si>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</si>
  <si>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</si>
  <si>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</si>
  <si>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</si>
  <si>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</si>
  <si>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</si>
  <si>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</si>
  <si>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</si>
  <si>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</si>
  <si>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</si>
  <si>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</si>
  <si>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</si>
  <si>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</si>
  <si>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</si>
  <si>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</si>
  <si>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</si>
  <si>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</si>
  <si>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</si>
  <si>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</si>
  <si>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</si>
  <si>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</si>
  <si>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</si>
  <si>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</si>
  <si>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</si>
  <si>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</si>
  <si>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</si>
  <si>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</si>
  <si>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</si>
  <si>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</si>
  <si>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</si>
  <si>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</si>
  <si>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</si>
  <si>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</si>
  <si>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</si>
  <si>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</si>
  <si>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</si>
  <si>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</si>
  <si>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</si>
  <si>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</si>
  <si>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</si>
  <si>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</si>
  <si>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</si>
  <si>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</si>
  <si>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</si>
  <si>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</si>
  <si>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</si>
  <si>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</si>
  <si>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</si>
  <si>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</si>
  <si>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</si>
  <si>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</si>
  <si>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</si>
  <si>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</si>
  <si>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</si>
  <si>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</si>
  <si>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</si>
  <si>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</si>
  <si>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</si>
  <si>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</si>
  <si>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</si>
  <si>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</si>
  <si>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</si>
  <si>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</si>
  <si>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</si>
  <si>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</si>
  <si>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</si>
  <si>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</si>
  <si>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</si>
  <si>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</si>
  <si>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</si>
  <si>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</si>
  <si>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</si>
  <si>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</si>
  <si>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</si>
  <si>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</si>
  <si>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</si>
  <si>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</si>
  <si>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</si>
  <si>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</si>
  <si>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</si>
  <si>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</si>
  <si>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</si>
  <si>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</si>
  <si>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</si>
  <si>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</si>
  <si>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</si>
  <si>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</si>
  <si>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</si>
  <si>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</si>
  <si>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</si>
  <si>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</si>
  <si>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</si>
  <si>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</si>
  <si>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</si>
  <si>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</si>
  <si>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</si>
  <si>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</si>
  <si>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</si>
  <si>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</si>
  <si>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</si>
  <si>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</si>
  <si>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</si>
  <si>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</si>
  <si>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</si>
  <si>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</si>
  <si>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</si>
  <si>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</si>
  <si>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</si>
  <si>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</si>
  <si>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</si>
  <si>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</si>
  <si>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</si>
  <si>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</si>
  <si>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</si>
  <si>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</si>
  <si>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</si>
  <si>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</si>
  <si>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</si>
  <si>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</si>
  <si>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</si>
  <si>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</si>
  <si>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</si>
  <si>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</si>
  <si>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</si>
  <si>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</si>
  <si>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</si>
  <si>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</si>
  <si>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</si>
  <si>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</si>
  <si>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</si>
  <si>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</si>
  <si>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</si>
  <si>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</si>
  <si>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</si>
  <si>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</si>
  <si>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</si>
  <si>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</si>
  <si>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</si>
  <si>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</si>
  <si>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</si>
  <si>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</si>
  <si>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</si>
  <si>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</si>
  <si>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</si>
  <si>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</si>
  <si>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</si>
  <si>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</si>
  <si>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</si>
  <si>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</si>
  <si>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</si>
  <si>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</si>
  <si>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</si>
  <si>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</si>
  <si>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</si>
  <si>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</si>
  <si>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</si>
  <si>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</si>
  <si>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</si>
  <si>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</si>
  <si>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</si>
  <si>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</si>
  <si>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</si>
  <si>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</si>
  <si>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</si>
  <si>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</si>
  <si>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</si>
  <si>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</si>
  <si>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</si>
  <si>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</si>
  <si>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</si>
  <si>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</si>
  <si>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</si>
  <si>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</si>
  <si>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</si>
  <si>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</si>
  <si>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</si>
  <si>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</si>
  <si>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</si>
  <si>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</si>
  <si>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</si>
  <si>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</si>
  <si>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</si>
  <si>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</si>
  <si>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</si>
  <si>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</si>
  <si>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</si>
  <si>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</si>
  <si>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</si>
  <si>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</si>
  <si>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</si>
  <si>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</si>
  <si>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</si>
  <si>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</si>
  <si>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</si>
  <si>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</si>
  <si>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</si>
  <si>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</si>
  <si>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</si>
  <si>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</si>
  <si>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</si>
  <si>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</si>
  <si>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</si>
  <si>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</si>
  <si>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</si>
  <si>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</si>
  <si>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</si>
  <si>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</si>
  <si>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</si>
  <si>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</si>
  <si>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</si>
  <si>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</si>
  <si>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</si>
  <si>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</si>
  <si>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</si>
  <si>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</si>
  <si>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</si>
  <si>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</si>
  <si>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</si>
  <si>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</si>
  <si>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</si>
  <si>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</si>
  <si>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</si>
  <si>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</si>
  <si>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</si>
  <si>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</si>
  <si>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</si>
  <si>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</si>
  <si>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</si>
  <si>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</si>
  <si>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</si>
  <si>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</si>
  <si>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</si>
  <si>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</si>
  <si>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</si>
  <si>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</si>
  <si>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</si>
  <si>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</si>
  <si>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</si>
  <si>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</si>
  <si>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</si>
  <si>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</si>
  <si>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</si>
  <si>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</si>
  <si>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</si>
  <si>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</si>
  <si>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</si>
  <si>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</si>
  <si>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</si>
  <si>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</si>
  <si>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</si>
  <si>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</si>
  <si>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</si>
  <si>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</si>
  <si>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</si>
  <si>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</si>
  <si>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</si>
  <si>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</si>
  <si>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</si>
  <si>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</si>
  <si>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</si>
  <si>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</si>
  <si>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</si>
  <si>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</si>
  <si>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</si>
  <si>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</si>
  <si>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</si>
  <si>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</si>
  <si>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</si>
  <si>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</si>
  <si>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</si>
  <si>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</si>
  <si>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</si>
  <si>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</si>
  <si>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</si>
  <si>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</si>
  <si>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</si>
  <si>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</si>
  <si>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</si>
  <si>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</si>
  <si>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</si>
  <si>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</si>
  <si>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</si>
  <si>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</si>
  <si>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</si>
  <si>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</si>
  <si>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</si>
  <si>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</si>
  <si>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</si>
  <si>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</si>
  <si>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</si>
  <si>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</si>
  <si>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</si>
  <si>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</si>
  <si>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</si>
  <si>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</si>
  <si>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</si>
  <si>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</si>
  <si>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</si>
  <si>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</si>
  <si>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</si>
  <si>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</si>
  <si>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</si>
  <si>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</si>
  <si>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</si>
  <si>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</si>
  <si>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</si>
  <si>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</si>
  <si>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</si>
  <si>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</si>
  <si>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</si>
  <si>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</si>
  <si>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</si>
  <si>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</si>
  <si>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</si>
  <si>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</si>
  <si>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</si>
  <si>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</si>
  <si>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</si>
  <si>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</si>
  <si>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</si>
  <si>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</si>
  <si>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</si>
  <si>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</si>
  <si>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</si>
  <si>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</si>
  <si>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</si>
  <si>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</si>
  <si>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</si>
  <si>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</si>
  <si>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</si>
  <si>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</si>
  <si>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</si>
  <si>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</si>
  <si>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</si>
  <si>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</si>
  <si>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</si>
  <si>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</si>
  <si>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</si>
  <si>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</si>
  <si>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</si>
  <si>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</si>
  <si>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</si>
  <si>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</si>
  <si>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</si>
  <si>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</si>
  <si>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</si>
  <si>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</si>
  <si>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</si>
  <si>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</si>
  <si>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</si>
  <si>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</si>
  <si>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</si>
  <si>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</si>
  <si>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</si>
  <si>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</si>
  <si>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</si>
  <si>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</si>
  <si>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</si>
  <si>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</si>
  <si>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</si>
  <si>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</si>
  <si>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</si>
  <si>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</si>
  <si>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</si>
  <si>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</si>
  <si>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</si>
  <si>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</si>
  <si>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</si>
  <si>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</si>
  <si>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</si>
  <si>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</si>
  <si>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</si>
  <si>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</si>
  <si>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</si>
  <si>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</si>
  <si>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</si>
  <si>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</si>
  <si>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</si>
  <si>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</si>
  <si>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</si>
  <si>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</si>
  <si>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</si>
  <si>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</si>
  <si>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</si>
  <si>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</si>
  <si>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</si>
  <si>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</si>
  <si>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</si>
  <si>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</si>
  <si>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</si>
  <si>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</si>
  <si>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</si>
  <si>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</si>
  <si>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</si>
  <si>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</si>
  <si>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</si>
  <si>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</si>
  <si>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</si>
  <si>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</si>
  <si>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</si>
  <si>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</si>
  <si>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</si>
  <si>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</si>
  <si>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</si>
  <si>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</si>
  <si>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</si>
  <si>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</si>
  <si>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</si>
  <si>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</si>
  <si>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</si>
  <si>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</si>
  <si>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</si>
  <si>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</si>
  <si>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</si>
  <si>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</si>
  <si>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</si>
  <si>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</si>
  <si>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</si>
  <si>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</si>
  <si>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</si>
  <si>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</si>
  <si>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</si>
  <si>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</si>
  <si>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</si>
  <si>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</si>
  <si>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</si>
  <si>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</si>
  <si>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</si>
  <si>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</si>
  <si>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</si>
  <si>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</si>
  <si>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</si>
  <si>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</si>
  <si>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</si>
  <si>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</si>
  <si>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</si>
  <si>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</si>
  <si>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</si>
  <si>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</si>
  <si>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</si>
  <si>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</si>
  <si>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</si>
  <si>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</si>
  <si>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</si>
  <si>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</si>
  <si>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</si>
  <si>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</si>
  <si>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</si>
  <si>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</si>
  <si>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</si>
  <si>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</si>
  <si>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</si>
  <si>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</si>
  <si>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</si>
  <si>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</si>
  <si>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</si>
  <si>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</si>
  <si>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</si>
  <si>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</si>
  <si>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</si>
  <si>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</si>
  <si>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</si>
  <si>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</si>
  <si>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</si>
  <si>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</si>
  <si>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</si>
  <si>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</si>
  <si>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</si>
  <si>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</si>
  <si>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</si>
  <si>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</si>
  <si>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</si>
  <si>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</si>
  <si>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</si>
  <si>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</si>
  <si>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</si>
  <si>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</si>
  <si>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</si>
  <si>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</si>
  <si>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</si>
  <si>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</si>
  <si>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</si>
  <si>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</si>
  <si>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</si>
  <si>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</si>
  <si>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</si>
  <si>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</si>
  <si>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</si>
  <si>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</si>
  <si>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</si>
  <si>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</si>
  <si>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</si>
  <si>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</si>
  <si>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</si>
  <si>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</si>
  <si>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</si>
  <si>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</si>
  <si>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</si>
  <si>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</si>
  <si>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</si>
  <si>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</si>
  <si>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</si>
  <si>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</si>
  <si>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</si>
  <si>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</si>
  <si>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</si>
  <si>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</si>
  <si>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</si>
  <si>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</si>
  <si>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</si>
  <si>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</si>
  <si>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</si>
  <si>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</si>
  <si>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</si>
  <si>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</si>
  <si>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</si>
  <si>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</si>
  <si>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</si>
  <si>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</si>
  <si>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</si>
  <si>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</si>
  <si>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</si>
  <si>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</si>
  <si>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</si>
  <si>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</si>
  <si>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</si>
  <si>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</si>
  <si>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</si>
  <si>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</si>
  <si>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</si>
  <si>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</si>
  <si>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</si>
  <si>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</si>
  <si>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</si>
  <si>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</si>
  <si>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</si>
  <si>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</si>
  <si>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</si>
  <si>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</si>
  <si>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</si>
  <si>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</si>
  <si>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</si>
  <si>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</si>
  <si>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</si>
  <si>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</si>
  <si>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</si>
  <si>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</si>
  <si>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</si>
  <si>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</si>
  <si>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</si>
  <si>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</si>
  <si>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</si>
  <si>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</si>
  <si>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</si>
  <si>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</si>
  <si>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</si>
  <si>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</si>
  <si>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</si>
  <si>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</si>
  <si>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</si>
  <si>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</si>
  <si>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</si>
  <si>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</si>
  <si>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</si>
  <si>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</si>
  <si>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</si>
  <si>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</si>
  <si>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</si>
  <si>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</si>
  <si>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</si>
  <si>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</si>
  <si>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</si>
  <si>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</si>
  <si>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</si>
  <si>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</si>
  <si>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</si>
  <si>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</si>
  <si>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</si>
  <si>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</si>
  <si>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</si>
  <si>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</si>
  <si>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</si>
  <si>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</si>
  <si>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</si>
  <si>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</si>
  <si>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</si>
  <si>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</si>
  <si>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</si>
  <si>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</si>
  <si>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</si>
  <si>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</si>
  <si>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</si>
  <si>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</si>
  <si>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</si>
  <si>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</si>
  <si>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</si>
  <si>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</si>
  <si>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</si>
  <si>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</si>
  <si>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</si>
  <si>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</si>
  <si>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</si>
  <si>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</si>
  <si>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</si>
  <si>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</si>
  <si>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</si>
  <si>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</si>
  <si>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</si>
  <si>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</si>
  <si>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</si>
  <si>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</si>
  <si>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</si>
  <si>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</si>
  <si>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</si>
  <si>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</si>
  <si>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</si>
  <si>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</si>
  <si>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</si>
  <si>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</si>
  <si>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</si>
  <si>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</si>
  <si>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</si>
  <si>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</si>
  <si>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</si>
  <si>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</si>
  <si>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</si>
  <si>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</si>
  <si>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</si>
  <si>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</si>
  <si>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</si>
  <si>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</si>
  <si>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</si>
  <si>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</si>
  <si>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</si>
  <si>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</si>
  <si>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</si>
  <si>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</si>
  <si>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</si>
  <si>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</si>
  <si>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</si>
  <si>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</si>
  <si>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</si>
  <si>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</si>
  <si>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</si>
  <si>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</si>
  <si>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</si>
  <si>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</si>
  <si>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</si>
  <si>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</si>
  <si>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</si>
  <si>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</si>
  <si>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</si>
  <si>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</si>
  <si>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</si>
  <si>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</si>
  <si>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</si>
  <si>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</si>
  <si>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</si>
  <si>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</si>
  <si>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</si>
  <si>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</si>
  <si>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</si>
  <si>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</si>
  <si>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</si>
  <si>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</si>
  <si>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</si>
  <si>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</si>
  <si>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</si>
  <si>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</si>
  <si>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</si>
  <si>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</si>
  <si>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</si>
  <si>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</si>
  <si>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</si>
  <si>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</si>
  <si>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</si>
  <si>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</si>
  <si>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</si>
  <si>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</si>
  <si>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</si>
  <si>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</si>
  <si>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</si>
  <si>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</si>
  <si>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</si>
  <si>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</si>
  <si>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</si>
  <si>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</si>
  <si>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</si>
  <si>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</si>
  <si>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</si>
  <si>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</si>
  <si>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</si>
  <si>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</si>
  <si>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</si>
  <si>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</si>
  <si>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</si>
  <si>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</si>
  <si>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</si>
  <si>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</si>
  <si>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</si>
  <si>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</si>
  <si>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</si>
  <si>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</si>
  <si>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</si>
  <si>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</si>
  <si>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</si>
  <si>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</si>
  <si>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</si>
  <si>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</si>
  <si>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</si>
  <si>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</si>
  <si>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</si>
  <si>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</si>
  <si>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</si>
  <si>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</si>
  <si>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</si>
  <si>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</si>
  <si>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</si>
  <si>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</si>
  <si>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</si>
  <si>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</si>
  <si>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</si>
  <si>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</si>
  <si>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</si>
  <si>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</si>
  <si>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</si>
  <si>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</si>
  <si>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</si>
  <si>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</si>
  <si>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</si>
  <si>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</si>
  <si>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</si>
  <si>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</si>
  <si>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</si>
  <si>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</si>
  <si>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</si>
  <si>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</si>
  <si>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</si>
  <si>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</si>
  <si>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</si>
  <si>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</si>
  <si>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</si>
  <si>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</si>
  <si>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</si>
  <si>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</si>
  <si>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</si>
  <si>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</si>
  <si>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</si>
  <si>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</si>
  <si>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</si>
  <si>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</si>
  <si>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</si>
  <si>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</si>
  <si>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</si>
  <si>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</si>
  <si>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</si>
  <si>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</si>
  <si>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</si>
  <si>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</si>
  <si>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</si>
  <si>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</si>
  <si>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</si>
  <si>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</si>
  <si>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</si>
  <si>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</si>
  <si>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</si>
  <si>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</si>
  <si>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</si>
  <si>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</si>
  <si>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</si>
  <si>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</si>
  <si>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</si>
  <si>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</si>
  <si>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</si>
  <si>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</si>
  <si>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</si>
  <si>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</si>
  <si>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</si>
  <si>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</si>
  <si>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</si>
  <si>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</si>
  <si>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</si>
  <si>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</si>
  <si>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</si>
  <si>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</si>
  <si>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</si>
  <si>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</si>
  <si>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</si>
  <si>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</si>
  <si>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</si>
  <si>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</si>
  <si>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</si>
  <si>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</si>
  <si>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</si>
  <si>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</si>
  <si>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</si>
  <si>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</si>
  <si>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</si>
  <si>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</si>
  <si>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</si>
  <si>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</si>
  <si>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</si>
  <si>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</si>
  <si>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</si>
  <si>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</si>
  <si>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</si>
  <si>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</si>
  <si>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</si>
  <si>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</si>
  <si>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</si>
  <si>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</si>
  <si>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</si>
  <si>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</si>
  <si>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</si>
  <si>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</si>
  <si>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</si>
  <si>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</si>
  <si>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</si>
  <si>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</si>
  <si>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</si>
  <si>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</si>
  <si>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</si>
  <si>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</si>
  <si>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</si>
  <si>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</si>
  <si>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</si>
  <si>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</si>
  <si>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</si>
  <si>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</si>
  <si>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</si>
  <si>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</si>
  <si>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</si>
  <si>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</si>
  <si>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</si>
  <si>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</si>
  <si>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</si>
  <si>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</si>
  <si>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</si>
  <si>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</si>
  <si>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</si>
  <si>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</si>
  <si>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</si>
  <si>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</si>
  <si>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</si>
  <si>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</si>
  <si>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</si>
  <si>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</si>
  <si>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</si>
  <si>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</si>
  <si>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</si>
  <si>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</si>
  <si>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</si>
  <si>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</si>
  <si>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</si>
  <si>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</si>
  <si>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</si>
  <si>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</si>
  <si>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</si>
  <si>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</si>
  <si>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</si>
  <si>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</si>
  <si>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</si>
  <si>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</si>
  <si>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</si>
  <si>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</si>
  <si>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</si>
  <si>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</si>
  <si>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</si>
  <si>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</si>
  <si>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</si>
  <si>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</si>
  <si>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</si>
  <si>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</si>
  <si>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</si>
  <si>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</si>
  <si>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</si>
  <si>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</si>
  <si>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</si>
  <si>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</si>
  <si>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</si>
  <si>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</si>
  <si>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</si>
  <si>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</si>
  <si>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</si>
  <si>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</si>
  <si>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</si>
  <si>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</si>
  <si>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</si>
  <si>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</si>
  <si>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</si>
  <si>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</si>
  <si>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</si>
  <si>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</si>
  <si>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</si>
  <si>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</si>
  <si>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</si>
  <si>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</si>
  <si>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</si>
  <si>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</si>
  <si>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</si>
  <si>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</si>
  <si>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</si>
  <si>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</si>
  <si>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</si>
  <si>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</si>
  <si>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</si>
  <si>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</si>
  <si>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</si>
  <si>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</si>
  <si>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</si>
  <si>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</si>
  <si>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</si>
  <si>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</si>
  <si>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</si>
  <si>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</si>
  <si>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</si>
  <si>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</si>
  <si>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</si>
  <si>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</si>
  <si>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</si>
  <si>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</si>
  <si>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</si>
  <si>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</si>
  <si>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</si>
  <si>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</si>
  <si>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</si>
  <si>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</si>
  <si>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</si>
  <si>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</si>
  <si>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</si>
  <si>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</si>
  <si>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</si>
  <si>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</si>
  <si>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</si>
  <si>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</si>
  <si>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</si>
  <si>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</si>
  <si>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</si>
  <si>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</si>
  <si>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</si>
  <si>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</si>
  <si>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</si>
  <si>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</si>
  <si>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</si>
  <si>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</si>
  <si>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</si>
  <si>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</si>
  <si>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</si>
  <si>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</si>
  <si>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</si>
  <si>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</si>
  <si>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</si>
  <si>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</si>
  <si>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</si>
  <si>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</si>
  <si>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</si>
  <si>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</si>
  <si>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</si>
  <si>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</si>
  <si>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</si>
  <si>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</si>
  <si>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</si>
  <si>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</si>
  <si>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</si>
  <si>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</si>
  <si>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</si>
  <si>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</si>
  <si>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</si>
  <si>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</si>
  <si>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</si>
  <si>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</si>
  <si>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</si>
  <si>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</si>
  <si>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</si>
  <si>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</si>
  <si>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</si>
  <si>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</si>
  <si>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</si>
  <si>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</si>
  <si>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</si>
  <si>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</si>
  <si>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</si>
  <si>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</si>
  <si>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</si>
  <si>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</si>
  <si>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</si>
  <si>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</si>
  <si>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</si>
  <si>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</si>
  <si>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</si>
  <si>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</si>
  <si>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</si>
  <si>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</si>
  <si>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</si>
  <si>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</si>
  <si>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</si>
  <si>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</si>
  <si>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</si>
  <si>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</si>
  <si>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</si>
  <si>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</si>
  <si>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</si>
  <si>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</si>
  <si>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</si>
  <si>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</si>
  <si>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</si>
  <si>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</si>
  <si>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</si>
  <si>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</si>
  <si>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</si>
  <si>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</si>
  <si>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</si>
  <si>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</si>
  <si>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</si>
  <si>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</si>
  <si>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</si>
  <si>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</si>
  <si>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</si>
  <si>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</si>
  <si>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</si>
  <si>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</si>
  <si>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</si>
  <si>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</si>
  <si>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</si>
  <si>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</si>
  <si>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</si>
  <si>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</si>
  <si>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</si>
  <si>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</si>
  <si>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</si>
  <si>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</si>
  <si>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</si>
  <si>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</si>
  <si>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</si>
  <si>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</si>
  <si>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</si>
  <si>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</si>
  <si>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</si>
  <si>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</si>
  <si>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</si>
  <si>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</si>
  <si>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</si>
  <si>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</si>
  <si>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</si>
  <si>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</si>
  <si>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</si>
  <si>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</si>
  <si>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</si>
  <si>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</si>
  <si>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</si>
  <si>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</si>
  <si>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</si>
  <si>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</si>
  <si>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</si>
  <si>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</si>
  <si>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</si>
  <si>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</si>
  <si>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</si>
  <si>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</si>
  <si>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</si>
  <si>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</si>
  <si>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</si>
  <si>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</si>
  <si>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</si>
  <si>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</si>
  <si>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</si>
  <si>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</si>
  <si>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</si>
  <si>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</si>
  <si>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</si>
  <si>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</si>
  <si>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</si>
  <si>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</si>
  <si>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</si>
  <si>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</si>
  <si>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</si>
  <si>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</si>
  <si>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</si>
  <si>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</si>
  <si>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</si>
  <si>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</si>
  <si>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</si>
  <si>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</si>
  <si>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</si>
  <si>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</si>
  <si>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</si>
  <si>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</si>
  <si>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</si>
  <si>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</si>
  <si>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</si>
  <si>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</si>
  <si>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</si>
  <si>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</si>
  <si>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</si>
  <si>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</si>
  <si>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</si>
  <si>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</si>
  <si>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</si>
  <si>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</si>
  <si>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</si>
  <si>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</si>
  <si>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</si>
  <si>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</si>
  <si>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</si>
  <si>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</si>
  <si>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</si>
  <si>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</si>
  <si>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</si>
  <si>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</si>
  <si>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</si>
  <si>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</si>
  <si>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</si>
  <si>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</si>
  <si>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</si>
  <si>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</si>
  <si>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</si>
  <si>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</si>
  <si>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</si>
  <si>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</si>
  <si>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</si>
  <si>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</si>
  <si>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</si>
  <si>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</si>
  <si>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</si>
  <si>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</si>
  <si>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</si>
  <si>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</si>
  <si>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</si>
  <si>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</si>
  <si>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</si>
  <si>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</si>
  <si>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</si>
  <si>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</si>
  <si>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</si>
  <si>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</si>
  <si>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</si>
  <si>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</si>
  <si>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</si>
  <si>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</si>
  <si>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</si>
  <si>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</si>
  <si>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</si>
  <si>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</si>
  <si>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</si>
  <si>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</si>
  <si>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</si>
  <si>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</si>
  <si>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</si>
  <si>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</si>
  <si>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</si>
  <si>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</si>
  <si>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</si>
  <si>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</si>
  <si>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</si>
  <si>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</si>
  <si>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</si>
  <si>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</si>
  <si>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</si>
  <si>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</si>
  <si>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</si>
  <si>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</si>
  <si>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</si>
  <si>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</si>
  <si>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</si>
  <si>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</si>
  <si>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</si>
  <si>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</si>
  <si>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</si>
  <si>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</si>
  <si>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</si>
  <si>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</si>
  <si>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</si>
  <si>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</si>
  <si>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</si>
  <si>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</si>
  <si>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</si>
  <si>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</si>
  <si>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</si>
  <si>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</si>
  <si>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</si>
  <si>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</si>
  <si>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</si>
  <si>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</si>
  <si>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</si>
  <si>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</si>
  <si>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</si>
  <si>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</si>
  <si>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</si>
  <si>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</si>
  <si>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</si>
  <si>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</si>
  <si>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</si>
  <si>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</si>
  <si>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</si>
  <si>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</si>
  <si>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</si>
  <si>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</si>
  <si>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</si>
  <si>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</si>
  <si>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</si>
  <si>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</si>
  <si>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</si>
  <si>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</si>
  <si>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</si>
  <si>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</si>
  <si>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</si>
  <si>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</si>
  <si>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</si>
  <si>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</si>
  <si>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</si>
  <si>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</si>
  <si>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</si>
  <si>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</si>
  <si>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</si>
  <si>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</si>
  <si>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</si>
  <si>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</si>
  <si>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</si>
  <si>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</si>
  <si>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</si>
  <si>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</si>
  <si>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</si>
  <si>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</si>
  <si>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</si>
  <si>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</si>
  <si>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</si>
  <si>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</si>
  <si>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</si>
  <si>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</si>
  <si>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</si>
  <si>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</si>
  <si>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</si>
  <si>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</si>
  <si>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</si>
  <si>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</si>
  <si>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</si>
  <si>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</si>
  <si>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</si>
  <si>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</si>
  <si>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</si>
  <si>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</si>
  <si>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</si>
  <si>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</si>
  <si>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</si>
  <si>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</si>
  <si>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</si>
  <si>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</si>
  <si>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</si>
  <si>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</si>
  <si>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</si>
  <si>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</si>
  <si>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</si>
  <si>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</si>
  <si>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</si>
  <si>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</si>
  <si>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</si>
  <si>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</si>
  <si>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</si>
  <si>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</si>
  <si>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</si>
  <si>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</si>
  <si>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</si>
  <si>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</si>
  <si>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</si>
  <si>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</si>
  <si>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</si>
  <si>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</si>
  <si>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</si>
  <si>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</si>
  <si>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</si>
  <si>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</si>
  <si>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</si>
  <si>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</si>
  <si>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</si>
  <si>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</si>
  <si>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</si>
  <si>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</si>
  <si>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</si>
  <si>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</si>
  <si>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</si>
  <si>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</si>
  <si>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</si>
  <si>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</si>
  <si>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</si>
  <si>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</si>
  <si>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</si>
  <si>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</si>
  <si>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</si>
  <si>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</si>
  <si>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</si>
  <si>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</si>
  <si>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</si>
  <si>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</si>
  <si>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</si>
  <si>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</si>
  <si>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</si>
  <si>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</si>
  <si>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</si>
  <si>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</si>
  <si>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</si>
  <si>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</si>
  <si>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</si>
  <si>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</si>
  <si>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</si>
  <si>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</si>
  <si>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</si>
  <si>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</si>
  <si>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</si>
  <si>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</si>
  <si>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</si>
  <si>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</si>
  <si>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</si>
  <si>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</si>
  <si>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</si>
  <si>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</si>
  <si>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</si>
  <si>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</si>
  <si>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</si>
  <si>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</si>
  <si>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</si>
  <si>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</si>
  <si>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</si>
  <si>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</si>
  <si>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</si>
  <si>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</si>
  <si>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</si>
  <si>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</si>
  <si>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</si>
  <si>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</si>
  <si>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</si>
  <si>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</si>
  <si>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</si>
  <si>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</si>
  <si>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</si>
  <si>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</si>
  <si>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</si>
  <si>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</si>
  <si>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</si>
  <si>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</si>
  <si>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</si>
  <si>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</si>
  <si>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</si>
  <si>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</si>
  <si>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</si>
  <si>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</si>
  <si>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</si>
  <si>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</si>
  <si>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</si>
  <si>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</si>
  <si>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</si>
  <si>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</si>
  <si>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</si>
  <si>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</si>
  <si>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</si>
  <si>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</si>
  <si>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</si>
  <si>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</si>
  <si>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</si>
  <si>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</si>
  <si>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</si>
  <si>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</si>
  <si>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</si>
  <si>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</si>
  <si>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</si>
  <si>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</si>
  <si>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</si>
  <si>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</si>
  <si>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</si>
  <si>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</si>
  <si>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</si>
  <si>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</si>
  <si>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</si>
  <si>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</si>
  <si>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</si>
  <si>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</si>
  <si>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</si>
  <si>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</si>
  <si>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</si>
  <si>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</si>
  <si>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</si>
  <si>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</si>
  <si>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</si>
  <si>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</si>
  <si>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</si>
  <si>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</si>
  <si>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</si>
  <si>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</si>
  <si>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</si>
  <si>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</si>
  <si>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</si>
  <si>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</si>
  <si>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</si>
  <si>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</si>
  <si>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</si>
  <si>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</si>
  <si>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</si>
  <si>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</si>
  <si>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</si>
  <si>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</si>
  <si>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</si>
  <si>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</si>
  <si>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</si>
  <si>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</si>
  <si>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</si>
  <si>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</si>
  <si>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</si>
  <si>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</si>
  <si>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</si>
  <si>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</si>
  <si>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</si>
  <si>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</si>
  <si>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</si>
  <si>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</si>
  <si>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</si>
  <si>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</si>
  <si>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</si>
  <si>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</si>
  <si>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</si>
  <si>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</si>
  <si>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</si>
  <si>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</si>
  <si>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</si>
  <si>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</si>
  <si>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</si>
  <si>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</si>
  <si>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</si>
  <si>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</si>
  <si>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</si>
  <si>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</si>
  <si>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</si>
  <si>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</si>
  <si>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</si>
  <si>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</si>
  <si>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</si>
  <si>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</si>
  <si>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</si>
  <si>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</si>
  <si>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</si>
  <si>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</si>
  <si>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</si>
  <si>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</si>
  <si>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</si>
  <si>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</si>
  <si>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</si>
  <si>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</si>
  <si>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</si>
  <si>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</si>
  <si>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</si>
  <si>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</si>
  <si>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</si>
  <si>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</si>
  <si>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</si>
  <si>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</si>
  <si>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</si>
  <si>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</si>
  <si>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</si>
  <si>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</si>
  <si>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</si>
  <si>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</si>
  <si>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</si>
  <si>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</si>
  <si>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</si>
  <si>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</si>
  <si>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</si>
  <si>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</si>
  <si>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</si>
  <si>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</si>
  <si>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</si>
  <si>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</si>
  <si>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</si>
  <si>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</si>
  <si>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</si>
  <si>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</si>
  <si>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</si>
  <si>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</si>
  <si>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</si>
  <si>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</si>
  <si>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</si>
  <si>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</si>
  <si>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</si>
  <si>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</si>
  <si>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</si>
  <si>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</si>
  <si>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</si>
  <si>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</si>
  <si>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</si>
  <si>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</si>
  <si>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</si>
  <si>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</si>
  <si>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</si>
  <si>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</si>
  <si>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</si>
  <si>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</si>
  <si>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</si>
  <si>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</si>
  <si>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</si>
  <si>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</si>
  <si>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</si>
  <si>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</si>
  <si>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</si>
  <si>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</si>
  <si>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</si>
  <si>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</si>
  <si>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</si>
  <si>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</si>
  <si>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</si>
  <si>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</si>
  <si>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</si>
  <si>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</si>
  <si>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</si>
  <si>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</si>
  <si>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</si>
  <si>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</si>
  <si>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</si>
  <si>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</si>
  <si>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</si>
  <si>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</si>
  <si>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</si>
  <si>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</si>
  <si>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</si>
  <si>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</si>
  <si>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</si>
  <si>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</si>
  <si>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</si>
  <si>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</si>
  <si>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</si>
  <si>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</si>
  <si>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</si>
  <si>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</si>
  <si>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</si>
  <si>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</si>
  <si>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</si>
  <si>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</si>
  <si>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</si>
  <si>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</si>
  <si>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</si>
  <si>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</si>
  <si>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</si>
  <si>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</si>
  <si>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</si>
  <si>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</si>
  <si>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</si>
  <si>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</si>
  <si>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</si>
  <si>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</si>
  <si>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</si>
  <si>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</si>
  <si>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</si>
  <si>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</si>
  <si>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</si>
  <si>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</si>
  <si>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</si>
  <si>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</si>
  <si>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</si>
  <si>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</si>
  <si>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</si>
  <si>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</si>
  <si>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</si>
  <si>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</si>
  <si>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</si>
  <si>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</si>
  <si>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</si>
  <si>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</si>
  <si>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</si>
  <si>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</si>
  <si>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</si>
  <si>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</si>
  <si>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</si>
  <si>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</si>
  <si>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</si>
  <si>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</si>
  <si>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</si>
  <si>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</si>
  <si>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</si>
  <si>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</si>
  <si>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</si>
  <si>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</si>
  <si>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</si>
  <si>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</si>
  <si>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</si>
  <si>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</si>
  <si>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</si>
  <si>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</si>
  <si>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</si>
  <si>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</si>
  <si>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</si>
  <si>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</si>
  <si>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</si>
  <si>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</si>
  <si>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</si>
  <si>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</si>
  <si>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</si>
  <si>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</si>
  <si>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</si>
  <si>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</si>
  <si>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</si>
  <si>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</si>
  <si>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</si>
  <si>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</si>
  <si>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</si>
  <si>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</si>
  <si>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</si>
  <si>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</si>
  <si>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</si>
  <si>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</si>
  <si>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</si>
  <si>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</si>
  <si>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</si>
  <si>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</si>
  <si>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</si>
  <si>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</si>
  <si>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</si>
  <si>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</si>
  <si>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</si>
  <si>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</si>
  <si>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</si>
  <si>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</si>
  <si>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</si>
  <si>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</si>
  <si>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</si>
  <si>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</si>
  <si>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</si>
  <si>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</si>
  <si>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</si>
  <si>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</si>
  <si>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</si>
  <si>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</si>
  <si>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</si>
  <si>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</si>
  <si>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</si>
  <si>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</si>
  <si>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</si>
  <si>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</si>
  <si>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</si>
  <si>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</si>
  <si>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</si>
  <si>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</si>
  <si>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</si>
  <si>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</si>
  <si>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</si>
  <si>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</si>
  <si>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</si>
  <si>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</si>
  <si>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</si>
  <si>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</si>
  <si>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</si>
  <si>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</si>
  <si>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</si>
  <si>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</si>
  <si>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</si>
  <si>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</si>
  <si>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</si>
  <si>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</si>
  <si>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</si>
  <si>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</si>
  <si>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</si>
  <si>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</si>
  <si>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</si>
  <si>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</si>
  <si>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</si>
  <si>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</si>
  <si>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</si>
  <si>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</si>
  <si>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</si>
  <si>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</si>
  <si>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</si>
  <si>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</si>
  <si>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</si>
  <si>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</si>
  <si>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</si>
  <si>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</si>
  <si>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</si>
  <si>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</si>
  <si>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</si>
  <si>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</si>
  <si>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</si>
  <si>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</si>
  <si>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</si>
  <si>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</si>
  <si>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</si>
  <si>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</si>
  <si>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</si>
  <si>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</si>
  <si>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</si>
  <si>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</si>
  <si>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</si>
  <si>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</si>
  <si>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</si>
  <si>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</si>
  <si>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</si>
  <si>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</si>
  <si>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</si>
  <si>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</si>
  <si>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</si>
  <si>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</si>
  <si>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</si>
  <si>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</si>
  <si>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</si>
  <si>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</si>
  <si>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</si>
  <si>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</si>
  <si>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</si>
  <si>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</si>
  <si>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</si>
  <si>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</si>
  <si>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</si>
  <si>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</si>
  <si>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</si>
  <si>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</si>
  <si>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</si>
  <si>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</si>
  <si>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</si>
  <si>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</si>
  <si>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</si>
  <si>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</si>
  <si>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</si>
  <si>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</si>
  <si>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</si>
  <si>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</si>
  <si>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</si>
  <si>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</si>
  <si>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</si>
  <si>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</si>
  <si>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</si>
  <si>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</si>
  <si>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</si>
  <si>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</si>
  <si>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</si>
  <si>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</si>
  <si>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</si>
  <si>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</si>
  <si>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</si>
  <si>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</si>
  <si>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</si>
  <si>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</si>
  <si>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</si>
  <si>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</si>
  <si>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</si>
  <si>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</si>
  <si>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</si>
  <si>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</si>
  <si>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</si>
  <si>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</si>
  <si>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</si>
  <si>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</si>
  <si>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</si>
  <si>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</si>
  <si>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</si>
  <si>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</si>
  <si>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</si>
  <si>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</si>
  <si>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</si>
  <si>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</si>
  <si>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</si>
  <si>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</si>
  <si>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</si>
  <si>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</si>
  <si>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</si>
  <si>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</si>
  <si>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</si>
  <si>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</si>
  <si>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</si>
  <si>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</si>
  <si>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</si>
  <si>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</si>
  <si>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</si>
  <si>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</si>
  <si>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</si>
  <si>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</si>
  <si>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</si>
  <si>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</si>
  <si>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</si>
  <si>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</si>
  <si>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</si>
  <si>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</si>
  <si>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</si>
  <si>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</si>
  <si>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</si>
  <si>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</si>
  <si>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</si>
  <si>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</si>
  <si>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</si>
  <si>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</si>
  <si>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</si>
  <si>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</si>
  <si>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</si>
  <si>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</si>
  <si>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</si>
  <si>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</si>
  <si>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</si>
  <si>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</si>
  <si>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</si>
  <si>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</si>
  <si>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</si>
  <si>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</si>
  <si>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</si>
  <si>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</si>
  <si>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</si>
  <si>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</si>
  <si>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</si>
  <si>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</si>
  <si>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</si>
  <si>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</si>
  <si>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</si>
  <si>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</si>
  <si>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</si>
  <si>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</si>
  <si>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</si>
  <si>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</si>
  <si>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</si>
  <si>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</si>
  <si>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</si>
  <si>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</si>
  <si>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</si>
  <si>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</si>
  <si>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</si>
  <si>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</si>
  <si>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</si>
  <si>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</si>
  <si>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</si>
  <si>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</si>
  <si>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</si>
  <si>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</si>
  <si>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</si>
  <si>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</si>
  <si>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</si>
  <si>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</si>
  <si>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</si>
  <si>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</si>
  <si>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</si>
  <si>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</si>
  <si>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</si>
  <si>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</si>
  <si>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</si>
  <si>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</si>
  <si>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</si>
  <si>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</si>
  <si>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</si>
  <si>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</si>
  <si>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</si>
  <si>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</si>
  <si>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</si>
  <si>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</si>
  <si>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</si>
  <si>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</si>
  <si>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</si>
  <si>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</si>
  <si>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</si>
  <si>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</si>
  <si>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</si>
  <si>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</si>
  <si>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</si>
  <si>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</si>
  <si>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</si>
  <si>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</si>
  <si>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</si>
  <si>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</si>
  <si>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</si>
  <si>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</si>
  <si>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</si>
  <si>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</si>
  <si>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</si>
  <si>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</si>
  <si>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</si>
  <si>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</si>
  <si>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</si>
  <si>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</si>
  <si>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</si>
  <si>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</si>
  <si>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</si>
  <si>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</si>
  <si>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</si>
  <si>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</si>
  <si>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</si>
  <si>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</si>
  <si>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</si>
  <si>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</si>
  <si>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</si>
  <si>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</si>
  <si>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</si>
  <si>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</si>
  <si>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</si>
  <si>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</si>
  <si>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</si>
  <si>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</si>
  <si>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</si>
  <si>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</si>
  <si>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</si>
  <si>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</si>
  <si>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</si>
  <si>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</si>
  <si>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</si>
  <si>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</si>
  <si>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</si>
  <si>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</si>
  <si>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</si>
  <si>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</si>
  <si>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</si>
  <si>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</si>
  <si>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</si>
  <si>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</si>
  <si>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</si>
  <si>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</si>
  <si>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</si>
  <si>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</si>
  <si>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</si>
  <si>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</si>
  <si>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</si>
  <si>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</si>
  <si>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</si>
  <si>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</si>
  <si>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</si>
  <si>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</si>
  <si>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</si>
  <si>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</si>
  <si>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</si>
  <si>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</si>
  <si>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</si>
  <si>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</si>
  <si>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</si>
  <si>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</si>
  <si>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</si>
  <si>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</si>
  <si>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</si>
  <si>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</si>
  <si>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</si>
  <si>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</si>
  <si>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</si>
  <si>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</si>
  <si>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</si>
  <si>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</si>
  <si>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</si>
  <si>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</si>
  <si>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</si>
  <si>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</si>
  <si>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</si>
  <si>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</si>
  <si>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</si>
  <si>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</si>
  <si>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</si>
  <si>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</si>
  <si>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</si>
  <si>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</si>
  <si>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</si>
  <si>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</si>
  <si>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</si>
  <si>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</si>
  <si>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</si>
  <si>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</si>
  <si>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</si>
  <si>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</si>
  <si>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</si>
  <si>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</si>
  <si>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</si>
  <si>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</si>
  <si>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</si>
  <si>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</si>
  <si>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</si>
  <si>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</si>
  <si>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</si>
  <si>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</si>
  <si>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</si>
  <si>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</si>
  <si>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</si>
  <si>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</si>
  <si>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</si>
  <si>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</si>
  <si>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</si>
  <si>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</si>
  <si>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</si>
  <si>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</si>
  <si>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</si>
  <si>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</si>
  <si>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</si>
  <si>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</si>
  <si>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</si>
  <si>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</si>
  <si>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</si>
  <si>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</si>
  <si>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</si>
  <si>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</si>
  <si>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</si>
  <si>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</si>
  <si>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</si>
  <si>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</si>
  <si>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</si>
  <si>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</si>
  <si>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</si>
  <si>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</si>
  <si>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</si>
  <si>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</si>
  <si>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</si>
  <si>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</si>
  <si>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</si>
  <si>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</si>
  <si>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</si>
  <si>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</si>
  <si>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</si>
  <si>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</si>
  <si>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</si>
  <si>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</si>
  <si>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</si>
  <si>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</si>
  <si>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</si>
  <si>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</si>
  <si>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</si>
  <si>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</si>
  <si>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</si>
  <si>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</si>
  <si>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</si>
  <si>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</si>
  <si>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</si>
  <si>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</si>
  <si>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</si>
  <si>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</si>
  <si>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</si>
  <si>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</si>
  <si>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</si>
  <si>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</si>
  <si>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</si>
  <si>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</si>
  <si>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</si>
  <si>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</si>
  <si>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</si>
  <si>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</si>
  <si>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</si>
  <si>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</si>
  <si>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</si>
  <si>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</si>
  <si>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</si>
  <si>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</si>
  <si>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</si>
  <si>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</si>
  <si>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</si>
  <si>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</si>
  <si>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</si>
  <si>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</si>
  <si>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</si>
  <si>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</si>
  <si>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</si>
  <si>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</si>
  <si>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</si>
  <si>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</si>
  <si>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</si>
  <si>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</si>
  <si>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</si>
  <si>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</si>
  <si>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</si>
  <si>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</si>
  <si>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</si>
  <si>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</si>
  <si>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</si>
  <si>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</si>
  <si>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</si>
  <si>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</si>
  <si>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</si>
  <si>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</si>
  <si>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</si>
  <si>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</si>
  <si>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</si>
  <si>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</si>
  <si>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</si>
  <si>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</si>
  <si>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</si>
  <si>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</si>
  <si>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</si>
  <si>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</si>
  <si>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</si>
  <si>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</si>
  <si>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</si>
  <si>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</si>
  <si>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</si>
  <si>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</si>
  <si>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</si>
  <si>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</si>
  <si>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</si>
  <si>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</si>
  <si>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</si>
  <si>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</si>
  <si>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</si>
  <si>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</si>
  <si>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</si>
  <si>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</si>
  <si>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</si>
  <si>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</si>
  <si>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</si>
  <si>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</si>
  <si>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</si>
  <si>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</si>
  <si>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</si>
  <si>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</si>
  <si>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</si>
  <si>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</si>
  <si>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</si>
  <si>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</si>
  <si>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</si>
  <si>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</si>
  <si>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</si>
  <si>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</si>
  <si>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</si>
  <si>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</si>
  <si>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</si>
  <si>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</si>
  <si>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</si>
  <si>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</si>
  <si>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</si>
  <si>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</si>
  <si>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</si>
  <si>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</si>
  <si>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</si>
  <si>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</si>
  <si>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</si>
  <si>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</si>
  <si>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</si>
  <si>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</si>
  <si>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</si>
  <si>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</si>
  <si>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</si>
  <si>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</si>
  <si>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</si>
  <si>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</si>
  <si>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</si>
  <si>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</si>
  <si>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</si>
  <si>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</si>
  <si>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</si>
  <si>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</si>
  <si>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</si>
  <si>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</si>
  <si>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</si>
  <si>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</si>
  <si>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</si>
  <si>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</si>
  <si>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</si>
  <si>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</si>
  <si>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</si>
  <si>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</si>
  <si>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</si>
  <si>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</si>
  <si>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</si>
  <si>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</si>
  <si>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</si>
  <si>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</si>
  <si>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</si>
  <si>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</si>
  <si>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</si>
  <si>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</si>
  <si>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</si>
  <si>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</si>
  <si>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</si>
  <si>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</si>
  <si>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</si>
  <si>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</si>
  <si>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</si>
  <si>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</si>
  <si>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</si>
  <si>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</si>
  <si>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</si>
  <si>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</si>
  <si>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</si>
  <si>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</si>
  <si>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</si>
  <si>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</si>
  <si>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</si>
  <si>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</si>
  <si>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</si>
  <si>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</si>
  <si>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</si>
  <si>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</si>
  <si>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</si>
  <si>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</si>
  <si>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</si>
  <si>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</si>
  <si>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</si>
  <si>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</si>
  <si>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</si>
  <si>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</si>
  <si>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</si>
  <si>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</si>
  <si>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</si>
  <si>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</si>
  <si>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</si>
  <si>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</si>
  <si>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</si>
  <si>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</si>
  <si>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</si>
  <si>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</si>
  <si>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</si>
  <si>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</si>
  <si>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</si>
  <si>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</si>
  <si>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</si>
  <si>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</si>
  <si>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</si>
  <si>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</si>
  <si>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</si>
  <si>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</si>
  <si>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</si>
  <si>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</si>
  <si>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</si>
  <si>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</si>
  <si>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</si>
  <si>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</si>
  <si>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</si>
  <si>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</si>
  <si>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</si>
  <si>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</si>
  <si>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</si>
  <si>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</si>
  <si>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</si>
  <si>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</si>
  <si>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</si>
  <si>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</si>
  <si>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</si>
  <si>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</si>
  <si>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</si>
  <si>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</si>
  <si>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</si>
  <si>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</si>
  <si>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</si>
  <si>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</si>
  <si>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</si>
  <si>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</si>
  <si>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</si>
  <si>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</si>
  <si>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</si>
  <si>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</si>
  <si>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</si>
  <si>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</si>
  <si>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</si>
  <si>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</si>
  <si>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</si>
  <si>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</si>
  <si>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</si>
  <si>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</si>
  <si>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</si>
  <si>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</si>
  <si>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</si>
  <si>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</si>
  <si>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</si>
  <si>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</si>
  <si>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</si>
  <si>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</si>
  <si>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</si>
  <si>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</si>
  <si>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</si>
  <si>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</si>
  <si>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</si>
  <si>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</si>
  <si>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</si>
  <si>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</si>
  <si>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</si>
  <si>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</si>
  <si>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</si>
  <si>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</si>
  <si>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</si>
  <si>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</si>
  <si>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</si>
  <si>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</si>
  <si>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</si>
  <si>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</si>
  <si>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</si>
  <si>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</si>
  <si>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</si>
  <si>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</si>
  <si>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</si>
  <si>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</si>
  <si>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</si>
  <si>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</si>
  <si>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</si>
  <si>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</si>
  <si>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</si>
  <si>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</si>
  <si>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</si>
  <si>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</si>
  <si>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</si>
  <si>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</si>
  <si>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</si>
  <si>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</si>
  <si>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</si>
  <si>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</si>
  <si>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</si>
  <si>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</si>
  <si>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</si>
  <si>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</si>
  <si>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</si>
  <si>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</si>
  <si>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</si>
  <si>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</si>
  <si>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</si>
  <si>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</si>
  <si>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</si>
  <si>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</si>
  <si>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</si>
  <si>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</si>
  <si>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</si>
  <si>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</si>
  <si>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</si>
  <si>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</si>
  <si>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</si>
  <si>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</si>
  <si>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</si>
  <si>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</si>
  <si>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</si>
  <si>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</si>
  <si>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</si>
  <si>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</si>
  <si>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</si>
  <si>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</si>
  <si>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</si>
  <si>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</si>
  <si>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</si>
  <si>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</si>
  <si>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</si>
  <si>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</si>
  <si>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</si>
  <si>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</si>
  <si>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</si>
  <si>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</si>
  <si>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</si>
  <si>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</si>
  <si>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</si>
  <si>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</si>
  <si>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</si>
  <si>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</si>
  <si>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</si>
  <si>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</si>
  <si>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</si>
  <si>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</si>
  <si>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</si>
  <si>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</si>
  <si>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</si>
  <si>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</si>
  <si>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</si>
  <si>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</si>
  <si>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</si>
  <si>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</si>
  <si>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</si>
  <si>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</si>
  <si>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</si>
  <si>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</si>
  <si>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</si>
  <si>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</si>
  <si>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</si>
  <si>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</si>
  <si>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</si>
  <si>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</si>
  <si>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</si>
  <si>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</si>
  <si>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</si>
  <si>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</si>
  <si>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</si>
  <si>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</si>
  <si>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</si>
  <si>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</si>
  <si>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</si>
  <si>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</si>
  <si>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</si>
  <si>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</si>
  <si>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</si>
  <si>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</si>
  <si>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</si>
  <si>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</si>
  <si>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</si>
  <si>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</si>
  <si>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</si>
  <si>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</si>
  <si>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</si>
  <si>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</si>
  <si>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</si>
  <si>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</si>
  <si>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</si>
  <si>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</si>
  <si>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</si>
  <si>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</si>
  <si>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</si>
  <si>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</si>
  <si>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</si>
  <si>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</si>
  <si>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</si>
  <si>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</si>
  <si>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</si>
  <si>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</si>
  <si>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</si>
  <si>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</si>
  <si>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</si>
  <si>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</si>
  <si>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</si>
  <si>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</si>
  <si>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</si>
  <si>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</si>
  <si>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</si>
  <si>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</si>
  <si>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</si>
  <si>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</si>
  <si>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</si>
  <si>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</si>
  <si>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</si>
  <si>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</si>
  <si>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</si>
  <si>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</si>
  <si>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</si>
  <si>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</si>
  <si>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</si>
  <si>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</si>
  <si>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</si>
  <si>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</si>
  <si>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</si>
  <si>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</si>
  <si>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</si>
  <si>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</si>
  <si>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</si>
  <si>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</si>
  <si>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</si>
  <si>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</si>
  <si>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</si>
  <si>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</si>
  <si>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</si>
  <si>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</si>
  <si>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</si>
  <si>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</si>
  <si>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</si>
  <si>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</si>
  <si>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</si>
  <si>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</si>
  <si>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</si>
  <si>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</si>
  <si>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</si>
  <si>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</si>
  <si>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</si>
  <si>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</si>
  <si>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</si>
  <si>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</si>
  <si>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</si>
  <si>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</si>
  <si>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</si>
  <si>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</si>
  <si>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</si>
  <si>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</si>
  <si>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</si>
  <si>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</si>
  <si>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</si>
  <si>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</si>
  <si>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</si>
  <si>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</si>
  <si>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</si>
  <si>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</si>
  <si>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</si>
  <si>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</si>
  <si>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</si>
  <si>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</si>
  <si>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</si>
  <si>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</si>
  <si>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</si>
  <si>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</si>
  <si>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</si>
  <si>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</si>
  <si>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</si>
  <si>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</si>
  <si>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</si>
  <si>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</si>
  <si>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</si>
  <si>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</si>
  <si>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</si>
  <si>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</si>
  <si>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</si>
  <si>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</si>
  <si>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</si>
  <si>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</si>
  <si>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</si>
  <si>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</si>
  <si>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</si>
  <si>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</si>
  <si>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</si>
  <si>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</si>
  <si>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</si>
  <si>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</si>
  <si>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</si>
  <si>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</si>
  <si>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</si>
  <si>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</si>
  <si>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</si>
  <si>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</si>
  <si>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</si>
  <si>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</si>
  <si>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</si>
  <si>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</si>
  <si>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</si>
  <si>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</si>
  <si>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</si>
  <si>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</si>
  <si>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</si>
  <si>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</si>
  <si>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</si>
  <si>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</si>
  <si>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</si>
  <si>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</si>
  <si>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</si>
  <si>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</si>
  <si>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</si>
  <si>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</si>
  <si>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</si>
  <si>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</si>
  <si>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</si>
  <si>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</si>
  <si>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</si>
  <si>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</si>
  <si>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</si>
  <si>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</si>
  <si>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</si>
  <si>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</si>
  <si>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</si>
  <si>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</si>
  <si>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</si>
  <si>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</si>
  <si>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</si>
  <si>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</si>
  <si>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</si>
  <si>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</si>
  <si>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</si>
  <si>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</si>
  <si>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</si>
  <si>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</si>
  <si>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</si>
  <si>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</si>
  <si>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</si>
  <si>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</si>
  <si>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</si>
  <si>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</si>
  <si>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</si>
  <si>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</si>
  <si>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</si>
  <si>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</si>
  <si>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</si>
  <si>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</si>
  <si>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</si>
  <si>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</si>
  <si>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</si>
  <si>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</si>
  <si>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</si>
  <si>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</si>
  <si>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</si>
  <si>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</si>
  <si>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</si>
  <si>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</si>
  <si>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</si>
  <si>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</si>
  <si>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</si>
  <si>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</si>
  <si>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</si>
  <si>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</si>
  <si>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</si>
  <si>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</si>
  <si>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</si>
  <si>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</si>
  <si>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</si>
  <si>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</si>
  <si>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</si>
  <si>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</si>
  <si>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</si>
  <si>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</si>
  <si>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</si>
  <si>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</si>
  <si>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</si>
  <si>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</si>
  <si>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</si>
  <si>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</si>
  <si>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</si>
  <si>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</si>
  <si>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</si>
  <si>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</si>
  <si>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</si>
  <si>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</si>
  <si>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</si>
  <si>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</si>
  <si>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</si>
  <si>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</si>
  <si>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</si>
  <si>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</si>
  <si>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</si>
  <si>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</si>
  <si>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</si>
  <si>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</si>
  <si>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</si>
  <si>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</si>
  <si>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</si>
  <si>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</si>
  <si>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</si>
  <si>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</si>
  <si>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</si>
  <si>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</si>
  <si>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</si>
  <si>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</si>
  <si>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</si>
  <si>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</si>
  <si>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</si>
  <si>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</si>
  <si>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</si>
  <si>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</si>
  <si>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</si>
  <si>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</si>
  <si>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</si>
  <si>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</si>
  <si>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</si>
  <si>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</si>
  <si>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</si>
  <si>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</si>
  <si>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</si>
  <si>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</si>
  <si>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</si>
  <si>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</si>
  <si>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</si>
  <si>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</si>
  <si>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</si>
  <si>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</si>
  <si>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</si>
  <si>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</si>
  <si>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</si>
  <si>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</si>
  <si>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</si>
  <si>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</si>
  <si>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</si>
  <si>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</si>
  <si>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</si>
  <si>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</si>
  <si>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</si>
  <si>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</si>
  <si>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</si>
  <si>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</si>
  <si>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</si>
  <si>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</si>
  <si>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</si>
  <si>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</si>
  <si>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</si>
  <si>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</si>
  <si>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</si>
  <si>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</si>
  <si>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</si>
  <si>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</si>
  <si>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</si>
  <si>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</si>
  <si>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</si>
  <si>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</si>
  <si>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</si>
  <si>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</si>
  <si>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</si>
  <si>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</si>
  <si>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</si>
  <si>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</si>
  <si>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</si>
  <si>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</si>
  <si>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</si>
  <si>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</si>
  <si>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</si>
  <si>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</si>
  <si>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</si>
  <si>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</si>
  <si>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</si>
  <si>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</si>
  <si>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</si>
  <si>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</si>
  <si>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</si>
  <si>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</si>
  <si>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</si>
  <si>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</si>
  <si>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</si>
  <si>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</si>
  <si>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</si>
  <si>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</si>
  <si>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</si>
  <si>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</si>
  <si>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</si>
  <si>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</si>
  <si>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</si>
  <si>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</si>
  <si>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</si>
  <si>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</si>
  <si>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</si>
  <si>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</si>
  <si>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</si>
  <si>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</si>
  <si>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</si>
  <si>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</si>
  <si>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</si>
  <si>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</si>
  <si>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</si>
  <si>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</si>
  <si>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</si>
  <si>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</si>
  <si>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</si>
  <si>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</si>
  <si>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</si>
  <si>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</si>
  <si>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</si>
  <si>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</si>
  <si>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</si>
  <si>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</si>
  <si>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</si>
  <si>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</si>
  <si>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</si>
  <si>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</si>
  <si>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</si>
  <si>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</si>
  <si>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</si>
  <si>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</si>
  <si>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</si>
  <si>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</si>
  <si>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</si>
  <si>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</si>
  <si>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</si>
  <si>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</si>
  <si>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</si>
  <si>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</si>
  <si>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</si>
  <si>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</si>
  <si>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</si>
  <si>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</si>
  <si>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</si>
  <si>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</si>
  <si>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</si>
  <si>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</si>
  <si>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</si>
  <si>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</si>
  <si>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</si>
  <si>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</si>
  <si>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</si>
  <si>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</si>
  <si>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</si>
  <si>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</si>
  <si>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</si>
  <si>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</si>
  <si>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</si>
  <si>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</si>
  <si>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</si>
  <si>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</si>
  <si>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</si>
  <si>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</si>
  <si>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</si>
  <si>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</si>
  <si>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</si>
  <si>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</si>
  <si>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</si>
  <si>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</si>
  <si>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</si>
  <si>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</si>
  <si>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</si>
  <si>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</si>
  <si>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</si>
  <si>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</si>
  <si>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</si>
  <si>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</si>
  <si>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</si>
  <si>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</si>
  <si>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</si>
  <si>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</si>
  <si>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</si>
  <si>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</si>
  <si>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</si>
  <si>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</si>
  <si>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</si>
  <si>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</si>
  <si>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</si>
  <si>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</si>
  <si>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</si>
  <si>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</si>
  <si>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</si>
  <si>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</si>
  <si>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</si>
  <si>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</si>
  <si>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</si>
  <si>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</si>
  <si>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</si>
  <si>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</si>
  <si>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</si>
  <si>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</si>
  <si>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</si>
  <si>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</si>
  <si>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</si>
  <si>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</si>
  <si>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</si>
  <si>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</si>
  <si>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</si>
  <si>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</si>
  <si>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</si>
  <si>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</si>
  <si>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</si>
  <si>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</si>
  <si>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</si>
  <si>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</si>
  <si>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</si>
  <si>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</si>
  <si>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</si>
  <si>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</si>
  <si>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</si>
  <si>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</si>
  <si>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</si>
  <si>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</si>
  <si>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</si>
  <si>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</si>
  <si>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</si>
  <si>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</si>
  <si>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</si>
  <si>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</si>
  <si>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</si>
  <si>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</si>
  <si>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</si>
  <si>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</si>
  <si>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</si>
  <si>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</si>
  <si>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</si>
  <si>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</si>
  <si>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</si>
  <si>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</si>
  <si>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</si>
  <si>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</si>
  <si>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</si>
  <si>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</si>
  <si>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</si>
  <si>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</si>
  <si>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</si>
  <si>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</si>
  <si>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</si>
  <si>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</si>
  <si>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</si>
  <si>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</si>
  <si>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</si>
  <si>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</si>
  <si>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</si>
  <si>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</si>
  <si>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</si>
  <si>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</si>
  <si>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</si>
  <si>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</si>
  <si>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</si>
  <si>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</si>
  <si>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</si>
  <si>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</si>
  <si>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</si>
  <si>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</si>
  <si>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</si>
  <si>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</si>
  <si>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</si>
  <si>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</si>
  <si>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</si>
  <si>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</si>
  <si>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</si>
  <si>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</si>
  <si>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</si>
  <si>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</si>
  <si>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</si>
  <si>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</si>
  <si>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</si>
  <si>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</si>
  <si>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</si>
  <si>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</si>
  <si>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</si>
  <si>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</si>
  <si>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</si>
  <si>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</si>
  <si>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</si>
  <si>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</si>
  <si>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</si>
  <si>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</si>
  <si>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</si>
  <si>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</si>
  <si>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</si>
  <si>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</si>
  <si>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</si>
  <si>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</si>
  <si>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</si>
  <si>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</si>
  <si>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</si>
  <si>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</si>
  <si>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</si>
  <si>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</si>
  <si>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</si>
  <si>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</si>
  <si>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</si>
  <si>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</si>
  <si>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</si>
  <si>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</si>
  <si>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</si>
  <si>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</si>
  <si>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</si>
  <si>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</si>
  <si>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</si>
  <si>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</si>
  <si>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</si>
  <si>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</si>
  <si>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</si>
  <si>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</si>
  <si>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</si>
  <si>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</si>
  <si>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</si>
  <si>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</si>
  <si>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</si>
  <si>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</si>
  <si>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</si>
  <si>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</si>
  <si>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</si>
  <si>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</si>
  <si>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</si>
  <si>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</si>
  <si>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</si>
  <si>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</si>
  <si>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</si>
  <si>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</si>
  <si>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</si>
  <si>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</si>
  <si>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</si>
  <si>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</si>
  <si>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</si>
  <si>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</si>
  <si>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</si>
  <si>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</si>
  <si>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</si>
  <si>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</si>
  <si>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</si>
  <si>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</si>
  <si>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</si>
  <si>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</si>
  <si>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</si>
  <si>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</si>
  <si>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</si>
  <si>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</si>
  <si>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</si>
  <si>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</si>
  <si>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</si>
  <si>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</si>
  <si>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</si>
  <si>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</si>
  <si>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</si>
  <si>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</si>
  <si>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</si>
  <si>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</si>
  <si>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</si>
  <si>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</si>
  <si>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</si>
  <si>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</si>
  <si>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</si>
  <si>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</si>
  <si>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</si>
  <si>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</si>
  <si>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</si>
  <si>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</si>
  <si>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</si>
  <si>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</si>
  <si>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</si>
  <si>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</si>
  <si>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</si>
  <si>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</si>
  <si>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</si>
  <si>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</si>
  <si>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</si>
  <si>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</si>
  <si>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</si>
  <si>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</si>
  <si>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</si>
  <si>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</si>
  <si>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</si>
  <si>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</si>
  <si>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</si>
  <si>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</si>
  <si>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</si>
  <si>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</si>
  <si>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</si>
  <si>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</si>
  <si>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</si>
  <si>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</si>
  <si>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</si>
  <si>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</si>
  <si>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</si>
  <si>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</si>
  <si>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</si>
  <si>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</si>
  <si>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</si>
  <si>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</si>
  <si>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</si>
  <si>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</si>
  <si>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</si>
  <si>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</si>
  <si>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</si>
  <si>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</si>
  <si>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</si>
  <si>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</si>
  <si>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</si>
  <si>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</si>
  <si>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</si>
  <si>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</si>
  <si>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</si>
  <si>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</si>
  <si>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</si>
  <si>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</si>
  <si>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</si>
  <si>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</si>
  <si>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</si>
  <si>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</si>
  <si>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</si>
  <si>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</si>
  <si>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</si>
  <si>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</si>
  <si>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</si>
  <si>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</si>
  <si>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</si>
  <si>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</si>
  <si>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</si>
  <si>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</si>
  <si>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</si>
  <si>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</si>
  <si>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</si>
  <si>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</si>
  <si>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</si>
  <si>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</si>
  <si>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</si>
  <si>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</si>
  <si>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</si>
  <si>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</si>
  <si>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</si>
  <si>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</si>
  <si>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</si>
  <si>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</si>
  <si>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</si>
  <si>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</si>
  <si>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</si>
  <si>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</si>
  <si>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</si>
  <si>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</si>
  <si>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</si>
  <si>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</si>
  <si>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</si>
  <si>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</si>
  <si>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</si>
  <si>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</si>
  <si>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</si>
  <si>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</si>
  <si>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</si>
  <si>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</si>
  <si>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</si>
  <si>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</si>
  <si>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</si>
  <si>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</si>
  <si>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</si>
  <si>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</si>
  <si>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</si>
  <si>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</si>
  <si>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</si>
  <si>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</si>
  <si>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</si>
  <si>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</si>
  <si>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</si>
  <si>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</si>
  <si>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</si>
  <si>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</si>
  <si>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</si>
  <si>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</si>
  <si>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</si>
  <si>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</si>
  <si>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</si>
  <si>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</si>
  <si>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</si>
  <si>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</si>
  <si>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</si>
  <si>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</si>
  <si>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</si>
  <si>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</si>
  <si>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</si>
  <si>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</si>
  <si>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</si>
  <si>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</si>
  <si>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</si>
  <si>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</si>
  <si>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</si>
  <si>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</si>
  <si>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</si>
  <si>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</si>
  <si>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</si>
  <si>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</si>
  <si>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</si>
  <si>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</si>
  <si>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</si>
  <si>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</si>
  <si>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</si>
  <si>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</si>
  <si>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</si>
  <si>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</si>
  <si>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</si>
  <si>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</si>
  <si>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</si>
  <si>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</si>
  <si>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</si>
  <si>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</si>
  <si>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</si>
  <si>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</si>
  <si>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</si>
  <si>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</si>
  <si>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</si>
  <si>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</si>
  <si>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</si>
  <si>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</si>
  <si>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</si>
  <si>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</si>
  <si>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</si>
  <si>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</si>
  <si>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</si>
  <si>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</si>
  <si>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</si>
  <si>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</si>
  <si>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</si>
  <si>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</si>
  <si>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</si>
  <si>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</si>
  <si>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</si>
  <si>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</si>
  <si>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</si>
  <si>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</si>
  <si>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</si>
  <si>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</si>
  <si>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</si>
  <si>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</si>
  <si>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</si>
  <si>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</si>
  <si>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</si>
  <si>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</si>
  <si>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</si>
  <si>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</si>
  <si>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</si>
  <si>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</si>
  <si>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</si>
  <si>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</si>
  <si>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</si>
  <si>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</si>
  <si>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</si>
  <si>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</si>
  <si>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</si>
  <si>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</si>
  <si>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</si>
  <si>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</si>
  <si>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</si>
  <si>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</si>
  <si>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</si>
  <si>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</si>
  <si>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</si>
  <si>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</si>
  <si>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</si>
  <si>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</si>
  <si>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</si>
  <si>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</si>
  <si>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</si>
  <si>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</si>
  <si>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</si>
  <si>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</si>
  <si>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</si>
  <si>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</si>
  <si>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</si>
  <si>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</si>
  <si>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</si>
  <si>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</si>
  <si>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</si>
  <si>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</si>
  <si>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</si>
  <si>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</si>
  <si>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</si>
  <si>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</si>
  <si>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</si>
  <si>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</si>
  <si>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</si>
  <si>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</si>
  <si>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</si>
  <si>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</si>
  <si>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</si>
  <si>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</si>
  <si>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</si>
  <si>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</si>
  <si>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</si>
  <si>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</si>
  <si>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</si>
  <si>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</si>
  <si>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</si>
  <si>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</si>
  <si>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</si>
  <si>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</si>
  <si>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</si>
  <si>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</si>
  <si>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</si>
  <si>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</si>
  <si>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</si>
  <si>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</si>
  <si>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</si>
  <si>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</si>
  <si>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</si>
  <si>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</si>
  <si>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</si>
  <si>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</si>
  <si>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</si>
  <si>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</si>
  <si>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</si>
  <si>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</si>
  <si>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</si>
  <si>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</si>
  <si>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</si>
  <si>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</si>
  <si>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</si>
  <si>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</si>
  <si>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</si>
  <si>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</si>
  <si>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</si>
  <si>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</si>
  <si>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</si>
  <si>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</si>
  <si>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</si>
  <si>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</si>
  <si>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</si>
  <si>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</si>
  <si>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</si>
  <si>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</si>
  <si>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</si>
  <si>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</si>
  <si>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</si>
  <si>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</si>
  <si>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</si>
  <si>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</si>
  <si>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</si>
  <si>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</si>
  <si>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</si>
  <si>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</si>
  <si>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</si>
  <si>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</si>
  <si>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</si>
  <si>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</si>
  <si>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</si>
  <si>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</si>
  <si>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</si>
  <si>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</si>
  <si>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</si>
  <si>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</si>
  <si>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</si>
  <si>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</si>
  <si>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</si>
  <si>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</si>
  <si>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</si>
  <si>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</si>
  <si>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</si>
  <si>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</si>
  <si>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</si>
  <si>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</si>
  <si>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</si>
  <si>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</si>
  <si>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</si>
  <si>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</si>
  <si>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</si>
  <si>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</si>
  <si>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</si>
  <si>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</si>
  <si>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</si>
  <si>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</si>
  <si>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</si>
  <si>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</si>
  <si>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</si>
  <si>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</si>
  <si>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</si>
  <si>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</si>
  <si>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</si>
  <si>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</si>
  <si>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</si>
  <si>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</si>
  <si>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</si>
  <si>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</si>
  <si>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</si>
  <si>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</si>
  <si>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</si>
  <si>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</si>
  <si>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</si>
  <si>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</si>
  <si>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</si>
  <si>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</si>
  <si>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</si>
  <si>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</si>
  <si>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</si>
  <si>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</si>
  <si>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</si>
  <si>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</si>
  <si>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</si>
  <si>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</si>
  <si>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</si>
  <si>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</si>
  <si>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</si>
  <si>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</si>
  <si>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</si>
  <si>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</si>
  <si>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</si>
  <si>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</si>
  <si>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</si>
  <si>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</si>
  <si>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</si>
  <si>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</si>
  <si>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</si>
  <si>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</si>
  <si>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</si>
  <si>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</si>
  <si>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</si>
  <si>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</si>
  <si>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</si>
  <si>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</si>
  <si>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</si>
  <si>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</si>
  <si>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</si>
  <si>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</si>
  <si>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</si>
  <si>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</si>
  <si>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</si>
  <si>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</si>
  <si>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</si>
  <si>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</si>
  <si>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</si>
  <si>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</si>
  <si>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</si>
  <si>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</si>
  <si>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</si>
  <si>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</si>
  <si>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</si>
  <si>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</si>
  <si>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</si>
  <si>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</si>
  <si>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</si>
  <si>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</si>
  <si>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</si>
  <si>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</si>
  <si>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</si>
  <si>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</si>
  <si>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</si>
  <si>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</si>
  <si>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</si>
  <si>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</si>
  <si>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</si>
  <si>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</si>
  <si>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</si>
  <si>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</si>
  <si>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</si>
  <si>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</si>
  <si>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</si>
  <si>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</si>
  <si>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</si>
  <si>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</si>
  <si>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</si>
  <si>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</si>
  <si>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</si>
  <si>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</si>
  <si>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</si>
  <si>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</si>
  <si>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</si>
  <si>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</si>
  <si>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</si>
  <si>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</si>
  <si>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</si>
  <si>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</si>
  <si>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</si>
  <si>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</si>
  <si>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</si>
  <si>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</si>
  <si>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</si>
  <si>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</si>
  <si>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</si>
  <si>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</si>
  <si>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</si>
  <si>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</si>
  <si>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</si>
  <si>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</si>
  <si>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</si>
  <si>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</si>
  <si>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</si>
  <si>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</si>
  <si>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</si>
  <si>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</si>
  <si>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</si>
  <si>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</si>
  <si>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</si>
  <si>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</si>
  <si>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</si>
  <si>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</si>
  <si>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</si>
  <si>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</si>
  <si>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</si>
  <si>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</si>
  <si>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</si>
  <si>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</si>
  <si>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</si>
  <si>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</si>
  <si>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</si>
  <si>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</si>
  <si>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</si>
  <si>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</si>
  <si>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</si>
  <si>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</si>
  <si>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</si>
  <si>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</si>
  <si>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</si>
  <si>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</si>
  <si>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</si>
  <si>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</si>
  <si>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</si>
  <si>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</si>
  <si>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</si>
  <si>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</si>
  <si>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</si>
  <si>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</si>
  <si>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</si>
  <si>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</si>
  <si>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</si>
  <si>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</si>
  <si>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</si>
  <si>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</si>
  <si>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</si>
  <si>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</si>
  <si>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</si>
  <si>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</si>
  <si>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</si>
  <si>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</si>
  <si>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</si>
  <si>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</si>
  <si>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</si>
  <si>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</si>
  <si>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</si>
  <si>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</si>
  <si>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</si>
  <si>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</si>
  <si>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</si>
  <si>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</si>
  <si>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</si>
  <si>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</si>
  <si>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</si>
  <si>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</si>
  <si>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</si>
  <si>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</si>
  <si>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</si>
  <si>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</si>
  <si>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</si>
  <si>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</si>
  <si>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</si>
  <si>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</si>
  <si>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</si>
  <si>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</si>
  <si>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</si>
  <si>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</si>
  <si>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</si>
  <si>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</si>
  <si>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</si>
  <si>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</si>
  <si>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</si>
  <si>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</si>
  <si>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</si>
  <si>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</si>
  <si>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</si>
  <si>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</si>
  <si>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</si>
  <si>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</si>
  <si>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</si>
  <si>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</si>
  <si>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</si>
  <si>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</si>
  <si>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</si>
  <si>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</si>
  <si>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</si>
  <si>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</si>
  <si>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</si>
  <si>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</si>
  <si>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</si>
  <si>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</si>
  <si>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</si>
  <si>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</si>
  <si>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</si>
  <si>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</si>
  <si>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</si>
  <si>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</si>
  <si>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</si>
  <si>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</si>
  <si>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</si>
  <si>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</si>
  <si>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</si>
  <si>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</si>
  <si>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</si>
  <si>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</si>
  <si>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</si>
  <si>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</si>
  <si>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</si>
  <si>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</si>
  <si>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</si>
  <si>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</si>
  <si>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</si>
  <si>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</si>
  <si>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</si>
  <si>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</si>
  <si>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</si>
  <si>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</si>
  <si>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</si>
  <si>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</si>
  <si>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</si>
  <si>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</si>
  <si>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</si>
  <si>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</si>
  <si>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</si>
  <si>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</si>
  <si>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</si>
  <si>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</si>
  <si>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</si>
  <si>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</si>
  <si>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</si>
  <si>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</si>
  <si>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</si>
  <si>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</si>
  <si>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</si>
  <si>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</si>
  <si>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</si>
  <si>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</si>
  <si>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</si>
  <si>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</si>
  <si>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</si>
  <si>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</si>
  <si>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</si>
  <si>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</si>
  <si>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</si>
  <si>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</si>
  <si>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</si>
  <si>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</si>
  <si>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</si>
  <si>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</si>
  <si>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</si>
  <si>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</si>
  <si>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</si>
  <si>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</si>
  <si>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</si>
  <si>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</si>
  <si>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</si>
  <si>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</si>
  <si>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</si>
  <si>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</si>
  <si>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</si>
  <si>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</si>
  <si>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</si>
  <si>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</si>
  <si>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</si>
  <si>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</si>
  <si>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</si>
  <si>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</si>
  <si>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</si>
  <si>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</si>
  <si>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</si>
  <si>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</si>
  <si>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</si>
  <si>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</si>
  <si>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</si>
  <si>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</si>
  <si>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</si>
  <si>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</si>
  <si>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</si>
  <si>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</si>
  <si>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</si>
  <si>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</si>
  <si>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</si>
  <si>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</si>
  <si>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</si>
  <si>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</si>
  <si>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</si>
  <si>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</si>
  <si>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</si>
  <si>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</si>
  <si>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</si>
  <si>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</si>
  <si>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</si>
  <si>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</si>
  <si>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</si>
  <si>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</si>
  <si>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</si>
  <si>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</si>
  <si>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</si>
  <si>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</si>
  <si>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</si>
  <si>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</si>
  <si>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</si>
  <si>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</si>
  <si>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</si>
  <si>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</si>
  <si>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</si>
  <si>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</si>
  <si>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</si>
  <si>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</si>
  <si>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</si>
  <si>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</si>
  <si>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</si>
  <si>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</si>
  <si>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</si>
  <si>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</si>
  <si>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</si>
  <si>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</si>
  <si>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</si>
  <si>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</si>
  <si>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</si>
  <si>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</si>
  <si>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</si>
  <si>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</si>
  <si>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</si>
  <si>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</si>
  <si>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</si>
  <si>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</si>
  <si>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</si>
  <si>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</si>
  <si>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</si>
  <si>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</si>
  <si>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</si>
  <si>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</si>
  <si>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</si>
  <si>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</si>
  <si>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</si>
  <si>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</si>
  <si>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</si>
  <si>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</si>
  <si>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</si>
  <si>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</si>
  <si>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</si>
  <si>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</si>
  <si>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</si>
  <si>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</si>
  <si>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</si>
  <si>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</si>
  <si>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</si>
  <si>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</si>
  <si>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</si>
  <si>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</si>
  <si>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</si>
  <si>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</si>
  <si>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</si>
  <si>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</si>
  <si>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</si>
  <si>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</si>
  <si>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</si>
  <si>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</si>
  <si>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</si>
  <si>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</si>
  <si>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</si>
  <si>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</si>
  <si>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</si>
  <si>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</si>
  <si>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</si>
  <si>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</si>
  <si>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</si>
  <si>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</si>
  <si>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</si>
  <si>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</si>
  <si>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</si>
  <si>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</si>
  <si>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</si>
  <si>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</si>
  <si>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</si>
  <si>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</si>
  <si>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</si>
  <si>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</si>
  <si>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</si>
  <si>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</si>
  <si>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</si>
  <si>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</si>
  <si>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</si>
  <si>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</si>
  <si>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</si>
  <si>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</si>
  <si>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</si>
  <si>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</si>
  <si>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</si>
  <si>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</si>
  <si>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</si>
  <si>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</si>
  <si>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</si>
  <si>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</si>
  <si>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</si>
  <si>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</si>
  <si>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</si>
  <si>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</si>
  <si>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</si>
  <si>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</si>
  <si>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</si>
  <si>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</si>
  <si>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</si>
  <si>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</si>
  <si>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</si>
  <si>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</si>
  <si>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</si>
  <si>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</si>
  <si>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</si>
  <si>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</si>
  <si>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</si>
  <si>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</si>
  <si>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</si>
  <si>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</si>
  <si>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</si>
  <si>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</si>
  <si>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</si>
  <si>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</si>
  <si>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</si>
  <si>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</si>
  <si>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</si>
  <si>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</si>
  <si>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</si>
  <si>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</si>
  <si>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</si>
  <si>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</si>
  <si>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</si>
  <si>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</si>
  <si>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</si>
  <si>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</si>
  <si>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</si>
  <si>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</si>
  <si>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</si>
  <si>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</si>
  <si>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</si>
  <si>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</si>
  <si>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</si>
  <si>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</si>
  <si>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</si>
  <si>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</si>
  <si>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</si>
  <si>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</si>
  <si>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</si>
  <si>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</si>
  <si>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</si>
  <si>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</si>
  <si>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</si>
  <si>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</si>
  <si>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</si>
  <si>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</si>
  <si>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</si>
  <si>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</si>
  <si>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</si>
  <si>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</si>
  <si>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</si>
  <si>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</si>
  <si>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</si>
  <si>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</si>
  <si>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</si>
  <si>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</si>
  <si>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</si>
  <si>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</si>
  <si>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</si>
  <si>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</si>
  <si>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</si>
  <si>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</si>
  <si>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</si>
  <si>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</si>
  <si>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</si>
  <si>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</si>
  <si>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</si>
  <si>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</si>
  <si>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</si>
  <si>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</si>
  <si>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</si>
  <si>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</si>
  <si>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</si>
  <si>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</si>
  <si>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</si>
  <si>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</si>
  <si>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</si>
  <si>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</si>
  <si>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</si>
  <si>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</si>
  <si>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</si>
  <si>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</si>
  <si>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</si>
  <si>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</si>
  <si>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</si>
  <si>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</si>
  <si>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</si>
  <si>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</si>
  <si>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</si>
  <si>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</si>
  <si>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</si>
  <si>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</si>
  <si>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</si>
  <si>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</si>
  <si>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</si>
  <si>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</si>
  <si>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</si>
  <si>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</si>
  <si>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</si>
  <si>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</si>
  <si>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</si>
  <si>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</si>
  <si>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</si>
  <si>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</si>
  <si>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</si>
  <si>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</si>
  <si>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</si>
  <si>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</si>
  <si>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</si>
  <si>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</si>
  <si>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</si>
  <si>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</si>
  <si>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</si>
  <si>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</si>
  <si>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</si>
  <si>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</si>
  <si>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</si>
  <si>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</si>
  <si>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</si>
  <si>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</si>
  <si>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</si>
  <si>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</si>
  <si>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</si>
  <si>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</si>
  <si>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</si>
  <si>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</si>
  <si>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</si>
  <si>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</si>
  <si>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</si>
  <si>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</si>
  <si>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</si>
  <si>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</si>
  <si>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</si>
  <si>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</si>
  <si>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</si>
  <si>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</si>
  <si>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</si>
  <si>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</si>
  <si>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</si>
  <si>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</si>
  <si>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</si>
  <si>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</si>
  <si>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</si>
  <si>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</si>
  <si>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</si>
  <si>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</si>
  <si>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</si>
  <si>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</si>
  <si>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</si>
  <si>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</si>
  <si>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</si>
  <si>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</si>
  <si>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</si>
  <si>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</si>
  <si>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</si>
  <si>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</si>
  <si>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</si>
  <si>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</si>
  <si>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</si>
  <si>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</si>
  <si>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</si>
  <si>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</si>
  <si>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</si>
  <si>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</si>
  <si>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</si>
  <si>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</si>
  <si>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</si>
  <si>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</si>
  <si>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</si>
  <si>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</si>
  <si>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</si>
  <si>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</si>
  <si>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</si>
  <si>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</si>
  <si>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</si>
  <si>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</si>
  <si>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</si>
  <si>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</si>
  <si>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</si>
  <si>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</si>
  <si>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</si>
  <si>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</si>
  <si>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</si>
  <si>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</si>
  <si>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</si>
  <si>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</si>
  <si>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</si>
  <si>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</si>
  <si>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</si>
  <si>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</si>
  <si>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</si>
  <si>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</si>
  <si>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</si>
  <si>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</si>
  <si>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</si>
  <si>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</si>
  <si>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</si>
  <si>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</si>
  <si>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</si>
  <si>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</si>
  <si>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</si>
  <si>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</si>
  <si>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</si>
  <si>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</si>
  <si>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</si>
  <si>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</si>
  <si>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</si>
  <si>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</si>
  <si>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</si>
  <si>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</si>
  <si>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</si>
  <si>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</si>
  <si>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</si>
  <si>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</si>
  <si>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</si>
  <si>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</si>
  <si>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</si>
  <si>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</si>
  <si>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</si>
  <si>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</si>
  <si>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</si>
  <si>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</si>
  <si>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</si>
  <si>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</si>
  <si>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</si>
  <si>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</si>
  <si>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</si>
  <si>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</si>
  <si>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</si>
  <si>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</si>
  <si>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</si>
  <si>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</si>
  <si>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</si>
  <si>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</si>
  <si>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</si>
  <si>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</si>
  <si>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</si>
  <si>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</si>
  <si>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</si>
  <si>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</si>
  <si>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</si>
  <si>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</si>
  <si>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</si>
  <si>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</si>
  <si>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</si>
  <si>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</si>
  <si>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</si>
  <si>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</si>
  <si>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</si>
  <si>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</si>
  <si>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</si>
  <si>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</si>
  <si>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</si>
  <si>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</si>
  <si>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</si>
  <si>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</si>
  <si>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</si>
  <si>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</si>
  <si>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</si>
  <si>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</si>
  <si>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</si>
  <si>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</si>
  <si>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</si>
  <si>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</si>
  <si>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</si>
  <si>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</si>
  <si>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</si>
  <si>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</si>
  <si>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</si>
  <si>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</si>
  <si>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</si>
  <si>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</si>
  <si>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</si>
  <si>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</si>
  <si>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</si>
  <si>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</si>
  <si>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</si>
  <si>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</si>
  <si>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</si>
  <si>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</si>
  <si>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</si>
  <si>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</si>
  <si>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</si>
  <si>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</si>
  <si>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</si>
  <si>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</si>
  <si>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</si>
  <si>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</si>
  <si>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</si>
  <si>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</si>
  <si>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</si>
  <si>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</si>
  <si>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</si>
  <si>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</si>
  <si>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</si>
  <si>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</si>
  <si>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</si>
  <si>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</si>
  <si>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</si>
  <si>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</si>
  <si>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</si>
  <si>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</si>
  <si>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</si>
  <si>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</si>
  <si>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</si>
  <si>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</si>
  <si>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</si>
  <si>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</si>
  <si>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</si>
  <si>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</si>
  <si>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</si>
  <si>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</si>
  <si>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</si>
  <si>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</si>
  <si>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</si>
  <si>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</si>
  <si>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</si>
  <si>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</si>
  <si>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</si>
  <si>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</si>
  <si>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</si>
  <si>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</si>
  <si>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</si>
  <si>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</si>
  <si>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</si>
  <si>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</si>
  <si>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</si>
  <si>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</si>
  <si>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</si>
  <si>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</si>
  <si>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</si>
  <si>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</si>
  <si>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</si>
  <si>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</si>
  <si>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</si>
  <si>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</si>
  <si>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</si>
  <si>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</si>
  <si>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</si>
  <si>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</si>
  <si>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</si>
  <si>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</si>
  <si>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</si>
  <si>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</si>
  <si>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</si>
  <si>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</si>
  <si>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</si>
  <si>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</si>
  <si>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</si>
  <si>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</si>
  <si>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</si>
  <si>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</si>
  <si>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</si>
  <si>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</si>
  <si>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</si>
  <si>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</si>
  <si>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</si>
  <si>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</si>
  <si>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</si>
  <si>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</si>
  <si>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</si>
  <si>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</si>
  <si>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</si>
  <si>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</si>
  <si>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</si>
  <si>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</si>
  <si>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</si>
  <si>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</si>
  <si>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</si>
  <si>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</si>
  <si>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</si>
  <si>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</si>
  <si>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</si>
  <si>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</si>
  <si>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</si>
  <si>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</si>
  <si>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</si>
  <si>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</si>
  <si>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</si>
  <si>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</si>
  <si>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</si>
  <si>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</si>
  <si>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</si>
  <si>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</si>
  <si>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</si>
  <si>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</si>
  <si>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</si>
  <si>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</si>
  <si>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</si>
  <si>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</si>
  <si>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</si>
  <si>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</si>
  <si>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</si>
  <si>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</si>
  <si>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</si>
  <si>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</si>
  <si>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</si>
  <si>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</si>
  <si>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</si>
  <si>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</si>
  <si>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</si>
  <si>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</si>
  <si>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</si>
  <si>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</si>
  <si>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</si>
  <si>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</si>
  <si>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</si>
  <si>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</si>
  <si>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</si>
  <si>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</si>
  <si>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</si>
  <si>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</si>
  <si>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</si>
  <si>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</si>
  <si>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</si>
  <si>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</si>
  <si>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</si>
  <si>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</si>
  <si>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</si>
  <si>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</si>
  <si>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</si>
  <si>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</si>
  <si>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</si>
  <si>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</si>
  <si>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</si>
  <si>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</si>
  <si>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</si>
  <si>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</si>
  <si>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</si>
  <si>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</si>
  <si>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</si>
  <si>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</si>
  <si>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</si>
  <si>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</si>
  <si>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</si>
  <si>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</si>
  <si>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</si>
  <si>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</si>
  <si>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</si>
  <si>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</si>
  <si>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</si>
  <si>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</si>
  <si>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</si>
  <si>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</si>
  <si>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</si>
  <si>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</si>
  <si>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</si>
  <si>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</si>
  <si>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</si>
  <si>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</si>
  <si>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</si>
  <si>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</si>
  <si>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</si>
  <si>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</si>
  <si>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</si>
  <si>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</si>
  <si>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</si>
  <si>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</si>
  <si>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</si>
  <si>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</si>
  <si>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</si>
  <si>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</si>
  <si>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</si>
  <si>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</si>
  <si>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</si>
  <si>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</si>
  <si>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</si>
  <si>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</si>
  <si>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</si>
  <si>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</si>
  <si>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</si>
  <si>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</si>
  <si>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</si>
  <si>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</si>
  <si>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</si>
  <si>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</si>
  <si>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</si>
  <si>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</si>
  <si>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</si>
  <si>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</si>
  <si>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</si>
  <si>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</si>
  <si>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</si>
  <si>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</si>
  <si>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</si>
  <si>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</si>
  <si>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</si>
  <si>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</si>
  <si>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</si>
  <si>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</si>
  <si>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</si>
  <si>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</si>
  <si>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</si>
  <si>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</si>
  <si>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</si>
  <si>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</si>
  <si>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</si>
  <si>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</si>
  <si>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</si>
  <si>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</si>
  <si>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</si>
  <si>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</si>
  <si>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</si>
  <si>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</si>
  <si>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</si>
  <si>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</si>
  <si>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</si>
  <si>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</si>
  <si>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</si>
  <si>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</si>
  <si>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</si>
  <si>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</si>
  <si>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</si>
  <si>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</si>
  <si>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</si>
  <si>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</si>
  <si>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</si>
  <si>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</si>
  <si>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</si>
  <si>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</si>
  <si>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</si>
  <si>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</si>
  <si>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</si>
  <si>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</si>
  <si>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</si>
  <si>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</si>
  <si>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</si>
  <si>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</si>
  <si>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</si>
  <si>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</si>
  <si>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</si>
  <si>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</si>
  <si>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</si>
  <si>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</si>
  <si>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</si>
  <si>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</si>
  <si>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</si>
  <si>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</si>
  <si>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</si>
  <si>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</si>
  <si>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</si>
  <si>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</si>
  <si>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</si>
  <si>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</si>
  <si>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</si>
  <si>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</si>
  <si>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</si>
  <si>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</si>
  <si>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</si>
  <si>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</si>
  <si>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</si>
  <si>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</si>
  <si>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</si>
  <si>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</si>
  <si>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</si>
  <si>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</si>
  <si>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</si>
  <si>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</si>
  <si>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</si>
  <si>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</si>
  <si>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</si>
  <si>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</si>
  <si>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</si>
  <si>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</si>
  <si>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</si>
  <si>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</si>
  <si>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</si>
  <si>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</si>
  <si>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</si>
  <si>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</si>
  <si>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</si>
  <si>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</si>
  <si>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</si>
  <si>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</si>
  <si>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</si>
  <si>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</si>
  <si>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</si>
  <si>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</si>
  <si>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</si>
  <si>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</si>
  <si>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</si>
  <si>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</si>
  <si>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</si>
  <si>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</si>
  <si>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</si>
  <si>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</si>
  <si>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</si>
  <si>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</si>
  <si>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</si>
  <si>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</si>
  <si>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</si>
  <si>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</si>
  <si>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</si>
  <si>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</si>
  <si>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</si>
  <si>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</si>
  <si>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</si>
  <si>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</si>
  <si>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</si>
  <si>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</si>
  <si>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</si>
  <si>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</si>
  <si>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</si>
  <si>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</si>
  <si>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</si>
  <si>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</si>
  <si>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</si>
  <si>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</si>
  <si>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</si>
  <si>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</si>
  <si>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</si>
  <si>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</si>
  <si>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</si>
  <si>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</si>
  <si>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</si>
  <si>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</si>
  <si>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</si>
  <si>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</si>
  <si>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</si>
  <si>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</si>
  <si>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</si>
  <si>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</si>
  <si>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</si>
  <si>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</si>
  <si>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</si>
  <si>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</si>
  <si>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</si>
  <si>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</si>
  <si>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</si>
  <si>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</si>
  <si>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</si>
  <si>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</si>
  <si>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</si>
  <si>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</si>
  <si>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</si>
  <si>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</si>
  <si>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</si>
  <si>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</si>
  <si>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</si>
  <si>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</si>
  <si>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</si>
  <si>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</si>
  <si>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</si>
  <si>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</si>
  <si>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</si>
  <si>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</si>
  <si>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</si>
  <si>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</si>
  <si>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</si>
  <si>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</si>
  <si>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</si>
  <si>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</si>
  <si>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</si>
  <si>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</si>
  <si>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</si>
  <si>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</si>
  <si>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</si>
  <si>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</si>
  <si>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</si>
  <si>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</si>
  <si>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</si>
  <si>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</si>
  <si>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</si>
  <si>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</si>
  <si>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</si>
  <si>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</si>
  <si>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</si>
  <si>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</si>
  <si>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</si>
  <si>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</si>
  <si>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</si>
  <si>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</si>
  <si>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</si>
  <si>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</si>
  <si>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</si>
  <si>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</si>
  <si>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</si>
  <si>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</si>
  <si>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</si>
  <si>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</si>
  <si>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</si>
  <si>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</si>
  <si>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</si>
  <si>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</si>
  <si>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</si>
  <si>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</si>
  <si>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</si>
  <si>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</si>
  <si>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</si>
  <si>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</si>
  <si>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</si>
  <si>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</si>
  <si>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</si>
  <si>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</si>
  <si>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</si>
  <si>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</si>
  <si>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</si>
  <si>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</si>
  <si>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</si>
  <si>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</si>
  <si>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</si>
  <si>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</si>
  <si>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</si>
  <si>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</si>
  <si>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</si>
  <si>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</si>
  <si>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</si>
  <si>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</si>
  <si>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</si>
  <si>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</si>
  <si>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</si>
  <si>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</si>
  <si>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</si>
  <si>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</si>
  <si>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</si>
  <si>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</si>
  <si>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</si>
  <si>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</si>
  <si>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</si>
  <si>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</si>
  <si>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</si>
  <si>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</si>
  <si>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</si>
  <si>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</si>
  <si>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</si>
  <si>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</si>
  <si>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</si>
  <si>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</si>
  <si>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</si>
  <si>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</si>
  <si>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</si>
  <si>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</si>
  <si>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</si>
  <si>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</si>
  <si>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</si>
  <si>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</si>
  <si>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</si>
  <si>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</si>
  <si>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</si>
  <si>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</si>
  <si>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</si>
  <si>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</si>
  <si>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</si>
  <si>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</si>
  <si>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</si>
  <si>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</si>
  <si>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</si>
  <si>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</si>
  <si>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</si>
  <si>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</si>
  <si>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</si>
  <si>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</si>
  <si>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</si>
  <si>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</si>
  <si>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</si>
  <si>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</si>
  <si>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</si>
  <si>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</si>
  <si>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</si>
  <si>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</si>
  <si>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</si>
  <si>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</si>
  <si>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</si>
  <si>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</si>
  <si>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</si>
  <si>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</si>
  <si>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</si>
  <si>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</si>
  <si>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</si>
  <si>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</si>
  <si>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</si>
  <si>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</si>
  <si>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</si>
  <si>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</si>
  <si>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</si>
  <si>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</si>
  <si>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</si>
  <si>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</si>
  <si>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</si>
  <si>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</si>
  <si>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</si>
  <si>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</si>
  <si>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</si>
  <si>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</si>
  <si>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</si>
  <si>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</si>
  <si>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</si>
  <si>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</si>
  <si>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</si>
  <si>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</si>
  <si>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</si>
  <si>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</si>
  <si>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</si>
  <si>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</si>
  <si>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</si>
  <si>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</si>
  <si>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</si>
  <si>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</si>
  <si>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</si>
  <si>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</si>
  <si>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</si>
  <si>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</si>
  <si>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</si>
  <si>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</si>
  <si>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</si>
  <si>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</si>
  <si>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</si>
  <si>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</si>
  <si>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</si>
  <si>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</si>
  <si>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</si>
  <si>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</si>
  <si>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</si>
  <si>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</si>
  <si>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</si>
  <si>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</si>
  <si>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</si>
  <si>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</si>
  <si>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</si>
  <si>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</si>
  <si>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</si>
  <si>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</si>
  <si>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</si>
  <si>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</si>
  <si>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</si>
  <si>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</si>
  <si>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</si>
  <si>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</si>
  <si>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</si>
  <si>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</si>
  <si>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</si>
  <si>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</si>
  <si>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</si>
  <si>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</si>
  <si>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</si>
  <si>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</si>
  <si>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</si>
  <si>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</si>
  <si>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</si>
  <si>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</si>
  <si>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</si>
  <si>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</si>
  <si>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</si>
  <si>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</si>
  <si>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</si>
  <si>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</si>
  <si>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</si>
  <si>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</si>
  <si>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</si>
  <si>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</si>
  <si>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</si>
  <si>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</si>
  <si>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</si>
  <si>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</si>
  <si>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</si>
  <si>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</si>
  <si>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</si>
  <si>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</si>
  <si>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</si>
  <si>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</si>
  <si>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</si>
  <si>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</si>
  <si>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</si>
  <si>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</si>
  <si>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</si>
  <si>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</si>
  <si>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</si>
  <si>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</si>
  <si>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</si>
  <si>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</si>
  <si>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</si>
  <si>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</si>
  <si>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</si>
  <si>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</si>
  <si>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</si>
  <si>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</si>
  <si>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</si>
  <si>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</si>
  <si>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</si>
  <si>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</si>
  <si>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</si>
  <si>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</si>
  <si>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</si>
  <si>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</si>
  <si>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</si>
  <si>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</si>
  <si>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</si>
  <si>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</si>
  <si>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</si>
  <si>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</si>
  <si>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</si>
  <si>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</si>
  <si>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</si>
  <si>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</si>
  <si>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</si>
  <si>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</si>
  <si>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</si>
  <si>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</si>
  <si>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</si>
  <si>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</si>
  <si>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</si>
  <si>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</si>
  <si>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</si>
  <si>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</si>
  <si>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</si>
  <si>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</si>
  <si>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</si>
  <si>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</si>
  <si>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</si>
  <si>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</si>
  <si>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</si>
  <si>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</si>
  <si>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</si>
  <si>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</si>
  <si>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</si>
  <si>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</si>
  <si>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</si>
  <si>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</si>
  <si>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</si>
  <si>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</si>
  <si>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</si>
  <si>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</si>
  <si>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</si>
  <si>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</si>
  <si>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</si>
  <si>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</si>
  <si>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</si>
  <si>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</si>
  <si>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</si>
  <si>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</si>
  <si>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</si>
  <si>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</si>
  <si>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</si>
  <si>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</si>
  <si>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</si>
  <si>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</si>
  <si>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</si>
  <si>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</si>
  <si>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</si>
  <si>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</si>
  <si>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</si>
  <si>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</si>
  <si>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</si>
  <si>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</si>
  <si>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</si>
  <si>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</si>
  <si>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</si>
  <si>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</si>
  <si>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</si>
  <si>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</si>
  <si>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</si>
  <si>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</si>
  <si>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</si>
  <si>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</si>
  <si>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</si>
  <si>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</si>
  <si>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</si>
  <si>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</si>
  <si>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</si>
  <si>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</si>
  <si>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</si>
  <si>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</si>
  <si>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</si>
  <si>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</si>
  <si>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</si>
  <si>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</si>
  <si>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</si>
  <si>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</si>
  <si>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</si>
  <si>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</si>
  <si>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</si>
  <si>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</si>
  <si>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</si>
  <si>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</si>
  <si>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</si>
  <si>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</si>
  <si>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</si>
  <si>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</si>
  <si>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</si>
  <si>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</si>
  <si>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</si>
  <si>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</si>
  <si>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</si>
  <si>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</si>
  <si>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</si>
  <si>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</si>
  <si>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</si>
  <si>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</si>
  <si>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</si>
  <si>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</si>
  <si>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</si>
  <si>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</si>
  <si>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</si>
  <si>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</si>
  <si>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</si>
  <si>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</si>
  <si>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</si>
  <si>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</si>
  <si>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</si>
  <si>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</si>
  <si>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</si>
  <si>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</si>
  <si>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</si>
  <si>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</si>
  <si>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</si>
  <si>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</si>
  <si>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</si>
  <si>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</si>
  <si>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</si>
  <si>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</si>
  <si>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</si>
  <si>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</si>
  <si>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</si>
  <si>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</si>
  <si>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</si>
  <si>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</si>
  <si>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</si>
  <si>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</si>
  <si>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</si>
  <si>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</si>
  <si>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</si>
  <si>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</si>
  <si>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</si>
  <si>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</si>
  <si>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</si>
  <si>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</si>
  <si>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</si>
  <si>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</si>
  <si>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</si>
  <si>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</si>
  <si>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</si>
  <si>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</si>
  <si>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</si>
  <si>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</si>
  <si>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</si>
  <si>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</si>
  <si>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</si>
  <si>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</si>
  <si>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</si>
  <si>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</si>
  <si>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</si>
  <si>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</si>
  <si>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</si>
  <si>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</si>
  <si>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</si>
  <si>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</si>
  <si>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</si>
  <si>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</si>
  <si>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</si>
  <si>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</si>
  <si>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</si>
  <si>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</si>
  <si>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</si>
  <si>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</si>
  <si>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</si>
  <si>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</si>
  <si>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</si>
  <si>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</si>
  <si>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</si>
  <si>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</si>
  <si>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</si>
  <si>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</si>
  <si>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</si>
  <si>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</si>
  <si>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</si>
  <si>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</si>
  <si>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</si>
  <si>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</si>
  <si>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</si>
  <si>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</si>
  <si>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</si>
  <si>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</si>
  <si>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</si>
  <si>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</si>
  <si>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</si>
  <si>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</si>
  <si>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</si>
  <si>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</si>
  <si>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</si>
  <si>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</si>
  <si>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</si>
  <si>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</si>
  <si>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</si>
  <si>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</si>
  <si>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</si>
  <si>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</si>
  <si>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</si>
  <si>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</si>
  <si>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</si>
  <si>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</si>
  <si>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</si>
  <si>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</si>
  <si>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</si>
  <si>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</si>
  <si>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</si>
  <si>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</si>
  <si>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</si>
  <si>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</si>
  <si>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</si>
  <si>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</si>
  <si>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</si>
  <si>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</si>
  <si>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</si>
  <si>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</si>
  <si>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</si>
  <si>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</si>
  <si>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</si>
  <si>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</si>
  <si>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</si>
  <si>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</si>
  <si>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</si>
  <si>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</si>
  <si>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</si>
  <si>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</si>
  <si>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</si>
  <si>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</si>
  <si>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</si>
  <si>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</si>
  <si>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</si>
  <si>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</si>
  <si>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</si>
  <si>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</si>
  <si>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</si>
  <si>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</si>
  <si>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</si>
  <si>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</si>
  <si>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</si>
  <si>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</si>
  <si>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</si>
  <si>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</si>
  <si>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</si>
  <si>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</si>
  <si>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</si>
  <si>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</si>
  <si>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</si>
  <si>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</si>
  <si>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</si>
  <si>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</si>
  <si>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</si>
  <si>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</si>
  <si>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</si>
  <si>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</si>
  <si>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</si>
  <si>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</si>
  <si>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</si>
  <si>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</si>
  <si>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</si>
  <si>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</si>
  <si>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</si>
  <si>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</si>
  <si>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</si>
  <si>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</si>
  <si>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</si>
  <si>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</si>
  <si>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</si>
  <si>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</si>
  <si>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</si>
  <si>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</si>
  <si>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</si>
  <si>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</si>
  <si>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</si>
  <si>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</si>
  <si>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</si>
  <si>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</si>
  <si>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</si>
  <si>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</si>
  <si>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</si>
  <si>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</si>
  <si>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</si>
  <si>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</si>
  <si>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</si>
  <si>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</si>
  <si>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</si>
  <si>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</si>
  <si>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</si>
  <si>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</si>
  <si>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</si>
  <si>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</si>
  <si>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</si>
  <si>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</si>
  <si>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</si>
  <si>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</si>
  <si>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</si>
  <si>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</si>
  <si>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</si>
  <si>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</si>
  <si>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</si>
  <si>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</si>
  <si>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</si>
  <si>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</si>
  <si>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</si>
  <si>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</si>
  <si>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</si>
  <si>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</si>
  <si>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</si>
  <si>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</si>
  <si>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</si>
  <si>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</si>
  <si>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</si>
  <si>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</si>
  <si>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</si>
  <si>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</si>
  <si>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</si>
  <si>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</si>
  <si>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</si>
  <si>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</si>
  <si>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</si>
  <si>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</si>
  <si>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</si>
  <si>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</si>
  <si>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</si>
  <si>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</si>
  <si>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</si>
  <si>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</si>
  <si>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</si>
  <si>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</si>
  <si>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</si>
  <si>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</si>
  <si>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</si>
  <si>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</si>
  <si>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</si>
  <si>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</si>
  <si>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</si>
  <si>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</si>
  <si>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</si>
  <si>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</si>
  <si>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</si>
  <si>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</si>
  <si>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</si>
  <si>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</si>
  <si>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</si>
  <si>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</si>
  <si>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</si>
  <si>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</si>
  <si>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</si>
  <si>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</si>
  <si>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</si>
  <si>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</si>
  <si>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</si>
  <si>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</si>
  <si>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</si>
  <si>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</si>
  <si>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</si>
  <si>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</si>
  <si>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</si>
  <si>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</si>
  <si>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</si>
  <si>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</si>
  <si>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</si>
  <si>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</si>
  <si>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</si>
  <si>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</si>
  <si>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</si>
  <si>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</si>
  <si>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</si>
  <si>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</si>
  <si>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</si>
  <si>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</si>
  <si>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</si>
  <si>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</si>
  <si>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</si>
  <si>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</si>
  <si>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</si>
  <si>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</si>
  <si>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</si>
  <si>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</si>
  <si>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</si>
  <si>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</si>
  <si>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</si>
  <si>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</si>
  <si>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</si>
  <si>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</si>
  <si>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</si>
  <si>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</si>
  <si>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</si>
  <si>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</si>
  <si>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</si>
  <si>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</si>
  <si>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</si>
  <si>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</si>
  <si>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</si>
  <si>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</si>
  <si>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</si>
  <si>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</si>
  <si>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</si>
  <si>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</si>
  <si>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</si>
  <si>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</si>
  <si>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</si>
  <si>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</si>
  <si>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</si>
  <si>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</si>
  <si>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</si>
  <si>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</si>
  <si>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</si>
  <si>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</si>
  <si>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</si>
  <si>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</si>
  <si>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</si>
  <si>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</si>
  <si>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</si>
  <si>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</si>
  <si>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</si>
  <si>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</si>
  <si>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</si>
  <si>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</si>
  <si>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</si>
  <si>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</si>
  <si>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</si>
  <si>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</si>
  <si>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</si>
  <si>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</si>
  <si>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</si>
  <si>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</si>
  <si>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</si>
  <si>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</si>
  <si>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</si>
  <si>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</si>
  <si>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</si>
  <si>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</si>
  <si>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</si>
  <si>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</si>
  <si>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</si>
  <si>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</si>
  <si>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</si>
  <si>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</si>
  <si>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</si>
  <si>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</si>
  <si>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</si>
  <si>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</si>
  <si>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</si>
  <si>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</si>
  <si>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</si>
  <si>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</si>
  <si>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</si>
  <si>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</si>
  <si>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</si>
  <si>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</si>
  <si>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</si>
  <si>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</si>
  <si>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</si>
  <si>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</si>
  <si>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</si>
  <si>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</si>
  <si>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</si>
  <si>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</si>
  <si>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</si>
  <si>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</si>
  <si>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</si>
  <si>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</si>
  <si>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</si>
  <si>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</si>
  <si>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</si>
  <si>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</si>
  <si>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</si>
  <si>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</si>
  <si>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</si>
  <si>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</si>
  <si>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</si>
  <si>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</si>
  <si>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</si>
  <si>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</si>
  <si>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</si>
  <si>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</si>
  <si>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</si>
  <si>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</si>
  <si>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</si>
  <si>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</si>
  <si>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</si>
  <si>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</si>
  <si>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</si>
  <si>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</si>
  <si>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</si>
  <si>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</si>
  <si>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</si>
  <si>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</si>
  <si>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</si>
  <si>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</si>
  <si>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</si>
  <si>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</si>
  <si>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</si>
  <si>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</si>
  <si>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</si>
  <si>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</si>
  <si>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</si>
  <si>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</si>
  <si>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</si>
  <si>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</si>
  <si>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</si>
  <si>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</si>
  <si>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</si>
  <si>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</si>
  <si>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</si>
  <si>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</si>
  <si>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</si>
  <si>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</si>
  <si>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</si>
  <si>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</si>
  <si>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</si>
  <si>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</si>
  <si>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</si>
  <si>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</si>
  <si>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</si>
  <si>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</si>
  <si>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</si>
  <si>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</si>
  <si>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</si>
  <si>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</si>
  <si>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</si>
  <si>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</si>
  <si>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</si>
  <si>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</si>
  <si>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</si>
  <si>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</si>
  <si>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</si>
  <si>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</si>
  <si>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</si>
  <si>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</si>
  <si>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</si>
  <si>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</si>
  <si>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</si>
  <si>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</si>
  <si>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</si>
  <si>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</si>
  <si>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</si>
  <si>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</si>
  <si>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</si>
  <si>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</si>
  <si>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</si>
  <si>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</si>
  <si>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</si>
  <si>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</si>
  <si>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</si>
  <si>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</si>
  <si>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</si>
  <si>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</si>
  <si>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</si>
  <si>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</si>
  <si>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</si>
  <si>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</si>
  <si>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</si>
  <si>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</si>
  <si>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</si>
  <si>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</si>
  <si>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</si>
  <si>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</si>
  <si>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</si>
  <si>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</si>
  <si>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</si>
  <si>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</si>
  <si>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</si>
  <si>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</si>
  <si>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</si>
  <si>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</si>
  <si>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</si>
  <si>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</si>
  <si>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</si>
  <si>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</si>
  <si>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</si>
  <si>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</si>
  <si>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</si>
  <si>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</si>
  <si>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</si>
  <si>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</si>
  <si>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</si>
  <si>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</si>
  <si>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</si>
  <si>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</si>
  <si>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</si>
  <si>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</si>
  <si>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</si>
  <si>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</si>
  <si>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</si>
  <si>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</si>
  <si>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</si>
  <si>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</si>
  <si>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</si>
  <si>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</si>
  <si>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</si>
  <si>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</si>
  <si>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</si>
  <si>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</si>
  <si>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</si>
  <si>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</si>
  <si>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</si>
  <si>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</si>
  <si>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</si>
  <si>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</si>
  <si>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</si>
  <si>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</si>
  <si>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</si>
  <si>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</si>
  <si>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</si>
  <si>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</si>
  <si>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</si>
  <si>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</si>
  <si>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</si>
  <si>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</si>
  <si>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</si>
  <si>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</si>
  <si>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</si>
  <si>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</si>
  <si>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</si>
  <si>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</si>
  <si>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</si>
  <si>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</si>
  <si>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</si>
  <si>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</si>
  <si>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</si>
  <si>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</si>
  <si>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</si>
  <si>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</si>
  <si>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</si>
  <si>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</si>
  <si>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</si>
  <si>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</si>
  <si>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</si>
  <si>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</si>
  <si>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</si>
  <si>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</si>
  <si>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</si>
  <si>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</si>
  <si>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</si>
  <si>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</si>
  <si>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</si>
  <si>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</si>
  <si>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</si>
  <si>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</si>
  <si>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</si>
  <si>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</si>
  <si>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</si>
  <si>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</si>
  <si>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</si>
  <si>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</si>
  <si>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</si>
  <si>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</si>
  <si>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</si>
  <si>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</si>
  <si>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</si>
  <si>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</si>
  <si>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</si>
  <si>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</si>
  <si>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</si>
  <si>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</si>
  <si>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</si>
  <si>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</si>
  <si>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</si>
  <si>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</si>
  <si>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</si>
  <si>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</si>
  <si>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</si>
  <si>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</si>
  <si>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</si>
  <si>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</si>
  <si>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</si>
  <si>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</si>
  <si>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</si>
  <si>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</si>
  <si>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</si>
  <si>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</si>
  <si>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</si>
  <si>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</si>
  <si>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</si>
  <si>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</si>
  <si>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</si>
  <si>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</si>
  <si>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</si>
  <si>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</si>
  <si>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</si>
  <si>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</si>
  <si>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</si>
  <si>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</si>
  <si>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</si>
  <si>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</si>
  <si>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</si>
  <si>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</si>
  <si>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</si>
  <si>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</si>
  <si>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</si>
  <si>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</si>
  <si>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</si>
  <si>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</si>
  <si>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</si>
  <si>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</si>
  <si>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</si>
  <si>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</si>
  <si>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</si>
  <si>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</si>
  <si>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</si>
  <si>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</si>
  <si>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</si>
  <si>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</si>
  <si>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</si>
  <si>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</si>
  <si>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</si>
  <si>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</si>
  <si>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</si>
  <si>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</si>
  <si>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</si>
  <si>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</si>
  <si>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</si>
  <si>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</si>
  <si>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</si>
  <si>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</si>
  <si>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</si>
  <si>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</si>
  <si>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</si>
  <si>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</si>
  <si>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</si>
  <si>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</si>
  <si>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</si>
  <si>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</si>
  <si>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</si>
  <si>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</si>
  <si>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</si>
  <si>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</si>
  <si>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</si>
  <si>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</si>
  <si>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</si>
  <si>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</si>
  <si>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</si>
  <si>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</si>
  <si>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</si>
  <si>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</si>
  <si>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</si>
  <si>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</si>
  <si>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</si>
  <si>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</si>
  <si>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</si>
  <si>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</si>
  <si>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</si>
  <si>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</si>
  <si>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</si>
  <si>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</si>
  <si>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</si>
  <si>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</si>
  <si>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</si>
  <si>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</si>
  <si>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</si>
  <si>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</si>
  <si>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</si>
  <si>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</si>
  <si>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</si>
  <si>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</si>
  <si>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</si>
  <si>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</si>
  <si>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</si>
  <si>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</si>
  <si>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</si>
  <si>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</si>
  <si>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</si>
  <si>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</si>
  <si>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</si>
  <si>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</si>
  <si>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</si>
  <si>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</si>
  <si>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</si>
  <si>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</si>
  <si>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</si>
  <si>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</si>
  <si>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</si>
  <si>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</si>
  <si>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</si>
  <si>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</si>
  <si>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</si>
  <si>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</si>
  <si>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</si>
  <si>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</si>
  <si>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</si>
  <si>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</si>
  <si>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</si>
  <si>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</si>
  <si>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</si>
  <si>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</si>
  <si>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</si>
  <si>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</si>
  <si>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</si>
  <si>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</si>
  <si>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</si>
  <si>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</si>
  <si>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</si>
  <si>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</si>
  <si>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</si>
  <si>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</si>
  <si>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</si>
  <si>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</si>
  <si>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</si>
  <si>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</si>
  <si>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</si>
  <si>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</si>
  <si>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</si>
  <si>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</si>
  <si>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</si>
  <si>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</si>
  <si>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</si>
  <si>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</si>
  <si>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</si>
  <si>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</si>
  <si>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</si>
  <si>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</si>
  <si>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</si>
  <si>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</si>
  <si>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</si>
  <si>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</si>
  <si>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</si>
  <si>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</si>
  <si>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</si>
  <si>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</si>
  <si>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</si>
  <si>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</si>
  <si>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</si>
  <si>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</si>
  <si>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</si>
  <si>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</si>
  <si>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</si>
  <si>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</si>
  <si>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</si>
  <si>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</si>
  <si>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</si>
  <si>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</si>
  <si>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</si>
  <si>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</si>
  <si>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</si>
  <si>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</si>
  <si>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</si>
  <si>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</si>
  <si>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</si>
  <si>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</si>
  <si>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</si>
  <si>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</si>
  <si>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</si>
  <si>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</si>
  <si>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</si>
  <si>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</si>
  <si>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</si>
  <si>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</si>
  <si>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</si>
  <si>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</si>
  <si>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</si>
  <si>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</si>
  <si>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</si>
  <si>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</si>
  <si>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</si>
  <si>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</si>
  <si>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</si>
  <si>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</si>
  <si>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</si>
  <si>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</si>
  <si>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</si>
  <si>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</si>
  <si>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</si>
  <si>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</si>
  <si>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</si>
  <si>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</si>
  <si>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</si>
  <si>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</si>
  <si>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</si>
  <si>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</si>
  <si>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</si>
  <si>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</si>
  <si>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</si>
  <si>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</si>
  <si>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</si>
  <si>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</si>
  <si>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</si>
  <si>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</si>
  <si>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</si>
  <si>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</si>
  <si>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</si>
  <si>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</si>
  <si>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</si>
  <si>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</si>
  <si>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</si>
  <si>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</si>
  <si>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</si>
  <si>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</si>
  <si>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</si>
  <si>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</si>
  <si>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</si>
  <si>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</si>
  <si>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</si>
  <si>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</si>
  <si>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</si>
  <si>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</si>
  <si>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</si>
  <si>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</si>
  <si>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</si>
  <si>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</si>
  <si>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</si>
  <si>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</si>
  <si>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</si>
  <si>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</si>
  <si>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</si>
  <si>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</si>
  <si>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</si>
  <si>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</si>
  <si>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</si>
  <si>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</si>
  <si>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</si>
  <si>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</si>
  <si>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</si>
  <si>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</si>
  <si>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</si>
  <si>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</si>
  <si>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</si>
  <si>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</si>
  <si>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</si>
  <si>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</si>
  <si>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</si>
  <si>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</si>
  <si>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</si>
  <si>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</si>
  <si>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</si>
  <si>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</si>
  <si>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</si>
  <si>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</si>
  <si>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</si>
  <si>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</si>
  <si>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</si>
  <si>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</si>
  <si>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</si>
  <si>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</si>
  <si>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</si>
  <si>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</si>
  <si>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</si>
  <si>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</si>
  <si>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</si>
  <si>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</si>
  <si>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</si>
  <si>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</si>
  <si>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</si>
  <si>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</si>
  <si>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</si>
  <si>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</si>
  <si>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</si>
  <si>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</si>
  <si>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</si>
  <si>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</si>
  <si>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</si>
  <si>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</si>
  <si>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</si>
  <si>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</si>
  <si>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</si>
  <si>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</si>
  <si>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</si>
  <si>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</si>
  <si>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</si>
  <si>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</si>
  <si>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</si>
  <si>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</si>
  <si>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</si>
  <si>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</si>
  <si>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</si>
  <si>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</si>
  <si>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</si>
  <si>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</si>
  <si>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</si>
  <si>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</si>
  <si>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</si>
  <si>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</si>
  <si>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</si>
  <si>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</si>
  <si>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</si>
  <si>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</si>
  <si>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</si>
  <si>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</si>
  <si>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</si>
  <si>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</si>
  <si>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</si>
  <si>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</si>
  <si>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</si>
  <si>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</si>
  <si>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</si>
  <si>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</si>
  <si>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</si>
  <si>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</si>
  <si>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</si>
  <si>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</si>
  <si>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</si>
  <si>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</si>
  <si>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</si>
  <si>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</si>
  <si>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</si>
  <si>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</si>
  <si>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</si>
  <si>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</si>
  <si>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</si>
  <si>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</si>
  <si>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</si>
  <si>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</si>
  <si>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</si>
  <si>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</si>
  <si>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</si>
  <si>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</si>
  <si>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</si>
  <si>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</si>
  <si>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</si>
  <si>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</si>
  <si>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</si>
  <si>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</si>
  <si>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</si>
  <si>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</si>
  <si>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</si>
  <si>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</si>
  <si>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</si>
  <si>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</si>
  <si>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</si>
  <si>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</si>
  <si>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</si>
  <si>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</si>
  <si>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</si>
  <si>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</si>
  <si>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</si>
  <si>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</si>
  <si>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</si>
  <si>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</si>
  <si>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</si>
  <si>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</si>
  <si>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</si>
  <si>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</si>
  <si>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</si>
  <si>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</si>
  <si>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</si>
  <si>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</si>
  <si>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</si>
  <si>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</si>
  <si>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</si>
  <si>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</si>
  <si>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</si>
  <si>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</si>
  <si>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</si>
  <si>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</si>
  <si>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</si>
  <si>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</si>
  <si>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</si>
  <si>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</si>
  <si>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</si>
  <si>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</si>
  <si>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</si>
  <si>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</si>
  <si>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</si>
  <si>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</si>
  <si>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</si>
  <si>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</si>
  <si>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</si>
  <si>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</si>
  <si>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</si>
  <si>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</si>
  <si>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</si>
  <si>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</si>
  <si>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</si>
  <si>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</si>
  <si>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</si>
  <si>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</si>
  <si>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</si>
  <si>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</si>
  <si>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</si>
  <si>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</si>
  <si>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</si>
  <si>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</si>
  <si>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</si>
  <si>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</si>
  <si>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</si>
  <si>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</si>
  <si>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</si>
  <si>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</si>
  <si>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</si>
  <si>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</si>
  <si>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</si>
  <si>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</si>
  <si>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</si>
  <si>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</si>
  <si>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</si>
  <si>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</si>
  <si>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</si>
  <si>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</si>
  <si>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</si>
  <si>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</si>
  <si>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</si>
  <si>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</si>
  <si>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</si>
  <si>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</si>
  <si>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</si>
  <si>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</si>
  <si>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</si>
  <si>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</si>
  <si>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</si>
  <si>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</si>
  <si>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</si>
  <si>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</si>
  <si>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</si>
  <si>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</si>
  <si>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</si>
  <si>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</si>
  <si>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</si>
  <si>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</si>
  <si>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</si>
  <si>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</si>
  <si>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</si>
  <si>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</si>
  <si>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</si>
  <si>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</si>
  <si>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</si>
  <si>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</si>
  <si>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</si>
  <si>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</si>
  <si>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</si>
  <si>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</si>
  <si>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</si>
  <si>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</si>
  <si>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</si>
  <si>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</si>
  <si>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</si>
  <si>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</si>
  <si>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</si>
  <si>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</si>
  <si>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</si>
  <si>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</si>
  <si>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</si>
  <si>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</si>
  <si>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</si>
  <si>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</si>
  <si>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</si>
  <si>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</si>
  <si>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</si>
  <si>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</si>
  <si>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</si>
  <si>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</si>
  <si>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</si>
  <si>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</si>
  <si>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</si>
  <si>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</si>
  <si>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</si>
  <si>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</si>
  <si>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</si>
  <si>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</si>
  <si>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</si>
  <si>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</si>
  <si>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</si>
  <si>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</si>
  <si>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</si>
  <si>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</si>
  <si>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</si>
  <si>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</si>
  <si>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</si>
  <si>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</si>
  <si>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</si>
  <si>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</si>
  <si>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</si>
  <si>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</si>
  <si>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</si>
  <si>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</si>
  <si>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</si>
  <si>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</si>
  <si>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</si>
  <si>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</si>
  <si>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</si>
  <si>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</si>
  <si>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</si>
  <si>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</si>
  <si>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</si>
  <si>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</si>
  <si>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</si>
  <si>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</si>
  <si>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</si>
  <si>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</si>
  <si>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</si>
  <si>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</si>
  <si>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</si>
  <si>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</si>
  <si>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</si>
  <si>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</si>
  <si>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</si>
  <si>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</si>
  <si>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</si>
  <si>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</si>
  <si>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</si>
  <si>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</si>
  <si>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</si>
  <si>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</si>
  <si>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</si>
  <si>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</si>
  <si>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</si>
  <si>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</si>
  <si>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</si>
  <si>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</si>
  <si>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</si>
  <si>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</si>
  <si>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</si>
  <si>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</si>
  <si>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</si>
  <si>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</si>
  <si>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</si>
  <si>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</si>
  <si>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</si>
  <si>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</si>
  <si>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</si>
  <si>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</si>
  <si>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</si>
  <si>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</si>
  <si>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</si>
  <si>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</si>
  <si>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</si>
  <si>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</si>
  <si>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</si>
  <si>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</si>
  <si>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</si>
  <si>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</si>
  <si>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</si>
  <si>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</si>
  <si>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</si>
  <si>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</si>
  <si>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</si>
  <si>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</si>
  <si>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</si>
  <si>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</si>
  <si>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</si>
  <si>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</si>
  <si>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</si>
  <si>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</si>
  <si>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</si>
  <si>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</si>
  <si>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</si>
  <si>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</si>
  <si>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</si>
  <si>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</si>
  <si>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</si>
  <si>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</si>
  <si>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</si>
  <si>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</si>
  <si>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</si>
  <si>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</si>
  <si>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</si>
  <si>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</si>
  <si>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</si>
  <si>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</si>
  <si>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</si>
  <si>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</si>
  <si>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</si>
  <si>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</si>
  <si>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</si>
  <si>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</si>
  <si>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</si>
  <si>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</si>
  <si>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</si>
  <si>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</si>
  <si>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</si>
  <si>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</si>
  <si>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</si>
  <si>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</si>
  <si>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</si>
  <si>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</si>
  <si>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</si>
  <si>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</si>
  <si>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</si>
  <si>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</si>
  <si>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</si>
  <si>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</si>
  <si>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</si>
  <si>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</si>
  <si>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</si>
  <si>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</si>
  <si>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</si>
  <si>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</si>
  <si>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</si>
  <si>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</si>
  <si>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</si>
  <si>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</si>
  <si>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</si>
  <si>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</si>
  <si>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</si>
  <si>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</si>
  <si>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</si>
  <si>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</si>
  <si>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</si>
  <si>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</si>
  <si>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</si>
  <si>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</si>
  <si>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</si>
  <si>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</si>
  <si>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</si>
  <si>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</si>
  <si>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</si>
  <si>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</si>
  <si>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</si>
  <si>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</si>
  <si>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</si>
  <si>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</si>
  <si>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</si>
  <si>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</si>
  <si>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</si>
  <si>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</si>
  <si>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</si>
  <si>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</si>
  <si>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</si>
  <si>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</si>
  <si>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</si>
  <si>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</si>
  <si>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</si>
  <si>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</si>
  <si>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</si>
  <si>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</si>
  <si>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</si>
  <si>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</si>
  <si>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</si>
  <si>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</si>
  <si>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</si>
  <si>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</si>
  <si>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</si>
  <si>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</si>
  <si>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</si>
  <si>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</si>
  <si>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</si>
  <si>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</si>
  <si>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</si>
  <si>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</si>
  <si>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</si>
  <si>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</si>
  <si>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</si>
  <si>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</si>
  <si>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</si>
  <si>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</si>
  <si>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</si>
  <si>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</si>
  <si>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</si>
  <si>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</si>
  <si>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</si>
  <si>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</si>
  <si>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</si>
  <si>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</si>
  <si>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</si>
  <si>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</si>
  <si>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</si>
  <si>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</si>
  <si>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</si>
  <si>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</si>
  <si>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</si>
  <si>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</si>
  <si>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</si>
  <si>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</si>
  <si>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</si>
  <si>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</si>
  <si>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</si>
  <si>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</si>
  <si>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</si>
  <si>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</si>
  <si>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</si>
  <si>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</si>
  <si>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</si>
  <si>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</si>
  <si>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</si>
  <si>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</si>
  <si>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</si>
  <si>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</si>
  <si>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</si>
  <si>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</si>
  <si>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</si>
  <si>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</si>
  <si>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</si>
  <si>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</si>
  <si>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</si>
  <si>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</si>
  <si>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</si>
  <si>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</si>
  <si>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</si>
  <si>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</si>
  <si>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</si>
  <si>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</si>
  <si>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</si>
  <si>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</si>
  <si>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</si>
  <si>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</si>
  <si>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</si>
  <si>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</si>
  <si>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</si>
  <si>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</si>
  <si>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</si>
  <si>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</si>
  <si>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</si>
  <si>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</si>
  <si>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</si>
  <si>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</si>
  <si>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</si>
  <si>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</si>
  <si>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</si>
  <si>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</si>
  <si>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</si>
  <si>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</si>
  <si>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</si>
  <si>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</si>
  <si>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</si>
  <si>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</si>
  <si>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</si>
  <si>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</si>
  <si>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</si>
  <si>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</si>
  <si>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</si>
  <si>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</si>
  <si>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</si>
  <si>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</si>
  <si>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</si>
  <si>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</si>
  <si>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</si>
  <si>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</si>
  <si>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</si>
  <si>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</si>
  <si>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</si>
  <si>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</si>
  <si>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</si>
  <si>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</si>
  <si>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</si>
  <si>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</si>
  <si>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</si>
  <si>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</si>
  <si>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</si>
  <si>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</si>
  <si>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</si>
  <si>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</si>
  <si>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</si>
  <si>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</si>
  <si>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</si>
  <si>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</si>
  <si>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</si>
  <si>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</si>
  <si>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</si>
  <si>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</si>
  <si>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</si>
  <si>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</si>
  <si>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</si>
  <si>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</si>
  <si>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</si>
  <si>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</si>
  <si>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</si>
  <si>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</si>
  <si>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</si>
  <si>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</si>
  <si>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</si>
  <si>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</si>
  <si>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</si>
  <si>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</si>
  <si>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</si>
  <si>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</si>
  <si>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</si>
  <si>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</si>
  <si>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</si>
  <si>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</si>
  <si>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</si>
  <si>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</si>
  <si>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</si>
  <si>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</si>
  <si>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</si>
  <si>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</si>
  <si>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</si>
  <si>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</si>
  <si>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</si>
  <si>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</si>
  <si>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</si>
  <si>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</si>
  <si>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</si>
  <si>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</si>
  <si>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</si>
  <si>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</si>
  <si>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</si>
  <si>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</si>
  <si>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</si>
  <si>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</si>
  <si>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</si>
  <si>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</si>
  <si>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</si>
  <si>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</si>
  <si>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</si>
  <si>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</si>
  <si>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</si>
  <si>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</si>
  <si>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</si>
  <si>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</si>
  <si>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</si>
  <si>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</si>
  <si>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</si>
  <si>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</si>
  <si>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</si>
  <si>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</si>
  <si>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</si>
  <si>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</si>
  <si>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</si>
  <si>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</si>
  <si>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</si>
  <si>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</si>
  <si>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</si>
  <si>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</si>
  <si>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</si>
  <si>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</si>
  <si>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</si>
  <si>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</si>
  <si>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</si>
  <si>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</si>
  <si>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</si>
  <si>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</si>
  <si>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</si>
  <si>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</si>
  <si>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</si>
  <si>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</si>
  <si>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</si>
  <si>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</si>
  <si>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</si>
  <si>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</si>
  <si>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</si>
  <si>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</si>
  <si>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</si>
  <si>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</si>
  <si>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</si>
  <si>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</si>
  <si>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</si>
  <si>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</si>
  <si>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</si>
  <si>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</si>
  <si>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</si>
  <si>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</si>
  <si>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</si>
  <si>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</si>
  <si>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</si>
  <si>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</si>
  <si>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</si>
  <si>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</si>
  <si>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</si>
  <si>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</si>
  <si>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</si>
  <si>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</si>
  <si>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</si>
  <si>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</si>
  <si>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</si>
  <si>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</si>
  <si>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</si>
  <si>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</si>
  <si>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</si>
  <si>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</si>
  <si>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</si>
  <si>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</si>
  <si>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</si>
  <si>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</si>
  <si>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</si>
  <si>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</si>
  <si>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</si>
  <si>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</si>
  <si>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</si>
  <si>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</si>
  <si>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</si>
  <si>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</si>
  <si>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</si>
  <si>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</si>
  <si>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</si>
  <si>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</si>
  <si>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</si>
  <si>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</si>
  <si>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</si>
  <si>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</si>
  <si>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</si>
  <si>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</si>
  <si>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</si>
  <si>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</si>
  <si>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</si>
  <si>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</si>
  <si>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</si>
  <si>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</si>
  <si>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</si>
  <si>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</si>
  <si>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</si>
  <si>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</si>
  <si>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</si>
  <si>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</si>
  <si>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</si>
  <si>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</si>
  <si>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</si>
  <si>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</si>
  <si>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</si>
  <si>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</si>
  <si>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</si>
  <si>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</si>
  <si>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</si>
  <si>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</si>
  <si>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</si>
  <si>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</si>
  <si>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</si>
  <si>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</si>
  <si>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</si>
  <si>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</si>
  <si>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</si>
  <si>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</si>
  <si>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</si>
  <si>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</si>
  <si>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</si>
  <si>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</si>
  <si>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</si>
  <si>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</si>
  <si>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</si>
  <si>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</si>
  <si>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</si>
  <si>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</si>
  <si>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</si>
  <si>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</si>
  <si>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</si>
  <si>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</si>
  <si>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</si>
  <si>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</si>
  <si>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</si>
  <si>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</si>
  <si>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</si>
  <si>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</si>
  <si>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</si>
  <si>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</si>
  <si>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</si>
  <si>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</si>
  <si>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</si>
  <si>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</si>
  <si>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</si>
  <si>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</si>
  <si>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</si>
  <si>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</si>
  <si>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</si>
  <si>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</si>
  <si>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</si>
  <si>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</si>
  <si>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</si>
  <si>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</si>
  <si>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</si>
  <si>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</si>
  <si>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</si>
  <si>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</si>
  <si>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</si>
  <si>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</si>
  <si>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</si>
  <si>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</si>
  <si>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</si>
  <si>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</si>
  <si>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</si>
  <si>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</si>
  <si>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</si>
  <si>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</si>
  <si>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</si>
  <si>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</si>
  <si>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</si>
  <si>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</si>
  <si>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</si>
  <si>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</si>
  <si>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</si>
  <si>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</si>
  <si>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</si>
  <si>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</si>
  <si>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</si>
  <si>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</si>
  <si>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</si>
  <si>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</si>
  <si>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</si>
  <si>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</si>
  <si>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</si>
  <si>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</si>
  <si>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</si>
  <si>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</si>
  <si>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</si>
  <si>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</si>
  <si>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</si>
  <si>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</si>
  <si>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</si>
  <si>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</si>
  <si>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</si>
  <si>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</si>
  <si>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</si>
  <si>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</si>
  <si>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</si>
  <si>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</si>
  <si>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</si>
  <si>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</si>
  <si>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</si>
  <si>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</si>
  <si>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</si>
  <si>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</si>
  <si>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</si>
  <si>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</si>
  <si>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</si>
  <si>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</si>
  <si>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</si>
  <si>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</si>
  <si>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</si>
  <si>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</si>
  <si>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</si>
  <si>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</si>
  <si>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</si>
  <si>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</si>
  <si>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</si>
  <si>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</si>
  <si>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</si>
  <si>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</si>
  <si>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</si>
  <si>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</si>
  <si>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</si>
  <si>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</si>
  <si>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</si>
  <si>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</si>
  <si>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</si>
  <si>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</si>
  <si>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</si>
  <si>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</si>
  <si>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</si>
  <si>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</si>
  <si>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</si>
  <si>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</si>
  <si>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</si>
  <si>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</si>
  <si>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</si>
  <si>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</si>
  <si>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</si>
  <si>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</si>
  <si>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</si>
  <si>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</si>
  <si>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</si>
  <si>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</si>
  <si>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</si>
  <si>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</si>
  <si>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</si>
  <si>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</si>
  <si>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</si>
  <si>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</si>
  <si>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</si>
  <si>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</si>
  <si>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</si>
  <si>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</si>
  <si>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</si>
  <si>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</si>
  <si>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</si>
  <si>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</si>
  <si>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</si>
  <si>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</si>
  <si>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</si>
  <si>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</si>
  <si>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</si>
  <si>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</si>
  <si>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</si>
  <si>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</si>
  <si>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</si>
  <si>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</si>
  <si>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</si>
  <si>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</si>
  <si>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</si>
  <si>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</si>
  <si>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</si>
  <si>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</si>
  <si>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</si>
  <si>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</si>
  <si>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</si>
  <si>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</si>
  <si>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</si>
  <si>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</si>
  <si>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</si>
  <si>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</si>
  <si>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</si>
  <si>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</si>
  <si>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</si>
  <si>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</si>
  <si>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</si>
  <si>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</si>
  <si>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</si>
  <si>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</si>
  <si>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</si>
  <si>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</si>
  <si>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</si>
  <si>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</si>
  <si>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</si>
  <si>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</si>
  <si>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</si>
  <si>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</si>
  <si>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</si>
  <si>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</si>
  <si>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</si>
  <si>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</si>
  <si>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</si>
  <si>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</si>
  <si>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</si>
  <si>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</si>
  <si>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</si>
  <si>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</si>
  <si>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</si>
  <si>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</si>
  <si>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</si>
  <si>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</si>
  <si>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</si>
  <si>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</si>
  <si>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</si>
  <si>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</si>
  <si>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</si>
  <si>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</si>
  <si>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</si>
  <si>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</si>
  <si>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</si>
  <si>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</si>
  <si>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</si>
  <si>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</si>
  <si>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</si>
  <si>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</si>
  <si>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</si>
  <si>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</si>
  <si>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</si>
  <si>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</si>
  <si>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</si>
  <si>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</si>
  <si>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</si>
  <si>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</si>
  <si>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</si>
  <si>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</si>
  <si>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</si>
  <si>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</si>
  <si>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</si>
  <si>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</si>
  <si>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</si>
  <si>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</si>
  <si>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</si>
  <si>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</si>
  <si>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</si>
  <si>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</si>
  <si>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</si>
  <si>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</si>
  <si>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</si>
  <si>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</si>
  <si>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</si>
  <si>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</si>
  <si>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</si>
  <si>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</si>
  <si>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</si>
  <si>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</si>
  <si>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</si>
  <si>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</si>
  <si>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</si>
  <si>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</si>
  <si>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</si>
  <si>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</si>
  <si>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</si>
  <si>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</si>
  <si>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</si>
  <si>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</si>
  <si>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</si>
  <si>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</si>
  <si>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</si>
  <si>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</si>
  <si>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</si>
  <si>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</si>
  <si>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</si>
  <si>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</si>
  <si>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</si>
  <si>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</si>
  <si>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</si>
  <si>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</si>
  <si>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</si>
  <si>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</si>
  <si>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</si>
  <si>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</si>
  <si>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</si>
  <si>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</si>
  <si>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</si>
  <si>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</si>
  <si>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</si>
  <si>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</si>
  <si>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</si>
  <si>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</si>
  <si>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</si>
  <si>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</si>
  <si>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</si>
  <si>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</si>
  <si>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</si>
  <si>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</si>
  <si>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</si>
  <si>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</si>
  <si>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</si>
  <si>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</si>
  <si>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</si>
  <si>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</si>
  <si>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</si>
  <si>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</si>
  <si>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</si>
  <si>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</si>
  <si>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</si>
  <si>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</si>
  <si>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</si>
  <si>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</si>
  <si>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</si>
  <si>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</si>
  <si>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</si>
  <si>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</si>
  <si>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</si>
  <si>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</si>
  <si>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</si>
  <si>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</si>
  <si>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</si>
  <si>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</si>
  <si>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</si>
  <si>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</si>
  <si>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</si>
  <si>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</si>
  <si>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</si>
  <si>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</si>
  <si>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</si>
  <si>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</si>
  <si>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</si>
  <si>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</si>
  <si>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</si>
  <si>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</si>
  <si>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</si>
  <si>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</si>
  <si>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</si>
  <si>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</si>
  <si>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</si>
  <si>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</si>
  <si>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</si>
  <si>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</si>
  <si>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</si>
  <si>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</si>
  <si>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</si>
  <si>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</si>
  <si>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</si>
  <si>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</si>
  <si>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</si>
  <si>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</si>
  <si>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</si>
  <si>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</si>
  <si>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</si>
  <si>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</si>
  <si>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</si>
  <si>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</si>
  <si>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</si>
  <si>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</si>
  <si>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</si>
  <si>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</si>
  <si>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</si>
  <si>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</si>
  <si>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</si>
  <si>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</si>
  <si>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</si>
  <si>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</si>
  <si>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</si>
  <si>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</si>
  <si>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</si>
  <si>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</si>
  <si>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</si>
  <si>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</si>
  <si>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</si>
  <si>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</si>
  <si>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</si>
  <si>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</si>
  <si>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</si>
  <si>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</si>
  <si>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</si>
  <si>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</si>
  <si>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</si>
  <si>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</si>
  <si>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</si>
  <si>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</si>
  <si>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</si>
  <si>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</si>
  <si>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</si>
  <si>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</si>
  <si>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</si>
  <si>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</si>
  <si>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</si>
  <si>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</si>
  <si>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</si>
  <si>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</si>
  <si>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</si>
  <si>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</si>
  <si>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</si>
  <si>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</si>
  <si>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</si>
  <si>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</si>
  <si>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</si>
  <si>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</si>
  <si>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</si>
  <si>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</si>
  <si>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</si>
  <si>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</si>
  <si>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</si>
  <si>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</si>
  <si>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</si>
  <si>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</si>
  <si>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</si>
  <si>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</si>
  <si>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</si>
  <si>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</si>
  <si>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</si>
  <si>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</si>
  <si>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</si>
  <si>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</si>
  <si>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</si>
  <si>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</si>
  <si>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</si>
  <si>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</si>
  <si>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</si>
  <si>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</si>
  <si>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</si>
  <si>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</si>
  <si>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</si>
  <si>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</si>
  <si>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</si>
  <si>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</si>
  <si>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</si>
  <si>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</si>
  <si>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</si>
  <si>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</si>
  <si>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</si>
  <si>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</si>
  <si>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</si>
  <si>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</si>
  <si>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</si>
  <si>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</si>
  <si>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</si>
  <si>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</si>
  <si>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</si>
  <si>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</si>
  <si>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</si>
  <si>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</si>
  <si>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</si>
  <si>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</si>
  <si>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</si>
  <si>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</si>
  <si>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</si>
  <si>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</si>
  <si>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</si>
  <si>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</si>
  <si>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</si>
  <si>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</si>
  <si>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</si>
  <si>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</si>
  <si>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</si>
  <si>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</si>
  <si>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</si>
  <si>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</si>
  <si>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</si>
  <si>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</si>
  <si>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</si>
  <si>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</si>
  <si>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</si>
  <si>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</si>
  <si>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</si>
  <si>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</si>
  <si>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</si>
  <si>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</si>
  <si>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</si>
  <si>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</si>
  <si>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</si>
  <si>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</si>
  <si>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</si>
  <si>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</si>
  <si>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</si>
  <si>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</si>
  <si>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</si>
  <si>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</si>
  <si>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</si>
  <si>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</si>
  <si>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</si>
  <si>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</si>
  <si>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</si>
  <si>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</si>
  <si>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</si>
  <si>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</si>
  <si>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</si>
  <si>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</si>
  <si>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</si>
  <si>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</si>
  <si>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</si>
  <si>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</si>
  <si>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</si>
  <si>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</si>
  <si>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</si>
  <si>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</si>
  <si>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</si>
  <si>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</si>
  <si>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</si>
  <si>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</si>
  <si>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</si>
  <si>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</si>
  <si>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</si>
  <si>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</si>
  <si>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</si>
  <si>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</si>
  <si>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</si>
  <si>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</si>
  <si>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</si>
  <si>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</si>
  <si>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</si>
  <si>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</si>
  <si>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</si>
  <si>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</si>
  <si>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</si>
  <si>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</si>
  <si>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</si>
  <si>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</si>
  <si>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</si>
  <si>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</si>
  <si>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</si>
  <si>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</si>
  <si>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</si>
  <si>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</si>
  <si>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</si>
  <si>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</si>
  <si>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</si>
  <si>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</si>
  <si>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</si>
  <si>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</si>
  <si>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</si>
  <si>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</si>
  <si>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</si>
  <si>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</si>
  <si>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</si>
  <si>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</si>
  <si>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</si>
  <si>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</si>
  <si>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</si>
  <si>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</si>
  <si>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</si>
  <si>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</si>
  <si>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</si>
  <si>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</si>
  <si>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</si>
  <si>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</si>
  <si>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</si>
  <si>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</si>
  <si>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</si>
  <si>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</si>
  <si>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</si>
  <si>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</si>
  <si>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</si>
  <si>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</si>
  <si>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</si>
  <si>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</si>
  <si>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</si>
  <si>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</si>
  <si>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</si>
  <si>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</si>
  <si>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</si>
  <si>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</si>
  <si>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</si>
  <si>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</si>
  <si>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</si>
  <si>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</si>
  <si>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</si>
  <si>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</si>
  <si>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</si>
  <si>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</si>
  <si>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</si>
  <si>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</si>
  <si>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</si>
  <si>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</si>
  <si>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</si>
  <si>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</si>
  <si>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</si>
  <si>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</si>
  <si>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</si>
  <si>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</si>
  <si>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</si>
  <si>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</si>
  <si>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</si>
  <si>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</si>
  <si>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</si>
  <si>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</si>
  <si>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</si>
  <si>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</si>
  <si>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</si>
  <si>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</si>
  <si>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</si>
  <si>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</si>
  <si>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</si>
  <si>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</si>
  <si>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</si>
  <si>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</si>
  <si>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</si>
  <si>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</si>
  <si>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</si>
  <si>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</si>
  <si>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</si>
  <si>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</si>
  <si>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</si>
  <si>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</si>
  <si>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</si>
  <si>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</si>
  <si>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</si>
  <si>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</si>
  <si>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</si>
  <si>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</si>
  <si>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</si>
  <si>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</si>
  <si>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</si>
  <si>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</si>
  <si>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</si>
  <si>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</si>
  <si>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</si>
  <si>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</si>
  <si>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</si>
  <si>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</si>
  <si>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</si>
  <si>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</si>
  <si>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</si>
  <si>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</si>
  <si>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</si>
  <si>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</si>
  <si>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</si>
  <si>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</si>
  <si>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</si>
  <si>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</si>
  <si>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</si>
  <si>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</si>
  <si>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</si>
  <si>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</si>
  <si>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</si>
  <si>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</si>
  <si>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</si>
  <si>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</si>
  <si>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</si>
  <si>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</si>
  <si>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</si>
  <si>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</si>
  <si>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</si>
  <si>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</si>
  <si>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</si>
  <si>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</si>
  <si>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</si>
  <si>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</si>
  <si>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</si>
  <si>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</si>
  <si>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</si>
  <si>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</si>
  <si>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</si>
  <si>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</si>
  <si>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</si>
  <si>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</si>
  <si>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</si>
  <si>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</si>
  <si>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</si>
  <si>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</si>
  <si>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</si>
  <si>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</si>
  <si>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</si>
  <si>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</si>
  <si>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</si>
  <si>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</si>
  <si>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</si>
  <si>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</si>
  <si>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</si>
  <si>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</si>
  <si>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</si>
  <si>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</si>
  <si>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</si>
  <si>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</si>
  <si>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</si>
  <si>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</si>
  <si>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</si>
  <si>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</si>
  <si>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</si>
  <si>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</si>
  <si>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</si>
  <si>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</si>
  <si>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</si>
  <si>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</si>
  <si>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</si>
  <si>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</si>
  <si>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</si>
  <si>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</si>
  <si>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</si>
  <si>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</si>
  <si>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</si>
  <si>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</si>
  <si>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</si>
  <si>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</si>
  <si>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</si>
  <si>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</si>
  <si>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</si>
  <si>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</si>
  <si>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</si>
  <si>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</si>
  <si>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</si>
  <si>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</si>
  <si>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</si>
  <si>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</si>
  <si>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</si>
  <si>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</si>
  <si>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</si>
  <si>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</si>
  <si>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</si>
  <si>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</si>
  <si>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</si>
  <si>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</si>
  <si>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</si>
  <si>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</si>
  <si>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</si>
  <si>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</si>
  <si>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</si>
  <si>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</si>
  <si>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</si>
  <si>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</si>
  <si>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</si>
  <si>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</si>
  <si>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</si>
  <si>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</si>
  <si>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</si>
  <si>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</si>
  <si>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</si>
  <si>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</si>
  <si>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</si>
  <si>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</si>
  <si>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</si>
  <si>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</si>
  <si>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</si>
  <si>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</si>
  <si>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</si>
  <si>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</si>
  <si>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</si>
  <si>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</si>
  <si>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</si>
  <si>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</si>
  <si>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</si>
  <si>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</si>
  <si>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</si>
  <si>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</si>
  <si>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</si>
  <si>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</si>
  <si>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</si>
  <si>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</si>
  <si>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</si>
  <si>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</si>
  <si>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</si>
  <si>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</si>
  <si>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</si>
  <si>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</si>
  <si>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</si>
  <si>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</si>
  <si>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</si>
  <si>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</si>
  <si>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</si>
  <si>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</si>
  <si>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</si>
  <si>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</si>
  <si>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</si>
  <si>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</si>
  <si>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</si>
  <si>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</si>
  <si>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</si>
  <si>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</si>
  <si>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</si>
  <si>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</si>
  <si>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</si>
  <si>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</si>
  <si>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</si>
  <si>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</si>
  <si>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</si>
  <si>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</si>
  <si>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</si>
  <si>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</si>
  <si>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</si>
  <si>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</si>
  <si>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</si>
  <si>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</si>
  <si>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</si>
  <si>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</si>
  <si>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</si>
  <si>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</si>
  <si>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</si>
  <si>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</si>
  <si>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</si>
  <si>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</si>
  <si>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</si>
  <si>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</si>
  <si>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</si>
  <si>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</si>
  <si>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</si>
  <si>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</si>
  <si>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</si>
  <si>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</si>
  <si>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</si>
  <si>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</si>
  <si>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</si>
  <si>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</si>
  <si>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</si>
  <si>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</si>
  <si>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</si>
  <si>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</si>
  <si>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</si>
  <si>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</si>
  <si>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</si>
  <si>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</si>
  <si>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</si>
  <si>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</si>
  <si>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</si>
  <si>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</si>
  <si>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</si>
  <si>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</si>
  <si>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</si>
  <si>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</si>
  <si>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</si>
  <si>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</si>
  <si>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</si>
  <si>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</si>
  <si>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</si>
  <si>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</si>
  <si>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</si>
  <si>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</si>
  <si>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</si>
  <si>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</si>
  <si>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</si>
  <si>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</si>
  <si>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</si>
  <si>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</si>
  <si>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</si>
  <si>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</si>
  <si>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</si>
  <si>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</si>
  <si>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</si>
  <si>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</si>
  <si>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</si>
  <si>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</si>
  <si>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</si>
  <si>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</si>
  <si>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</si>
  <si>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</si>
  <si>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</si>
  <si>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</si>
  <si>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</si>
  <si>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</si>
  <si>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</si>
  <si>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</si>
  <si>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</si>
  <si>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</si>
  <si>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</si>
  <si>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</si>
  <si>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</si>
  <si>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</si>
  <si>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</si>
  <si>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</si>
  <si>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</si>
  <si>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</si>
  <si>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</si>
  <si>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</si>
  <si>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</si>
  <si>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</si>
  <si>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</si>
  <si>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</si>
  <si>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</si>
  <si>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</si>
  <si>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</si>
  <si>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</si>
  <si>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</si>
  <si>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</si>
  <si>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</si>
  <si>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</si>
  <si>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</si>
  <si>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</si>
  <si>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</si>
  <si>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</si>
  <si>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</si>
  <si>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</si>
  <si>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</si>
  <si>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</si>
  <si>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</si>
  <si>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</si>
  <si>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</si>
  <si>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</si>
  <si>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</si>
  <si>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</si>
  <si>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</si>
  <si>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</si>
  <si>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</si>
  <si>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</si>
  <si>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</si>
  <si>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</si>
  <si>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</si>
  <si>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</si>
  <si>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</si>
  <si>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</si>
  <si>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</si>
  <si>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</si>
  <si>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</si>
  <si>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</si>
  <si>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</si>
  <si>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</si>
  <si>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</si>
  <si>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</si>
  <si>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</si>
  <si>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</si>
  <si>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</si>
  <si>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</si>
  <si>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</si>
  <si>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</si>
  <si>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</si>
  <si>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</si>
  <si>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</si>
  <si>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</si>
  <si>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</si>
  <si>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</si>
  <si>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</si>
  <si>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</si>
  <si>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</si>
  <si>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</si>
  <si>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</si>
  <si>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</si>
  <si>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</si>
  <si>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</si>
  <si>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</si>
  <si>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</si>
  <si>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</si>
  <si>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</si>
  <si>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</si>
  <si>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</si>
  <si>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</si>
  <si>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</si>
  <si>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</si>
  <si>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</si>
  <si>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</si>
  <si>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</si>
  <si>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</si>
  <si>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</si>
  <si>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</si>
  <si>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</si>
  <si>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</si>
  <si>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</si>
  <si>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</si>
  <si>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</si>
  <si>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</si>
  <si>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</si>
  <si>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</si>
  <si>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</si>
  <si>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</si>
  <si>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</si>
  <si>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</si>
  <si>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</si>
  <si>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</si>
  <si>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</si>
  <si>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</si>
  <si>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</si>
  <si>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</si>
  <si>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</si>
  <si>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</si>
  <si>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</si>
  <si>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</si>
  <si>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</si>
  <si>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</si>
  <si>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</si>
  <si>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</si>
  <si>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</si>
  <si>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</si>
  <si>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</si>
  <si>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</si>
  <si>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</si>
  <si>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</si>
  <si>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</si>
  <si>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</si>
  <si>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</si>
  <si>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</si>
  <si>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</si>
  <si>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</si>
  <si>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</si>
  <si>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</si>
  <si>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</si>
  <si>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</si>
  <si>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</si>
  <si>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</si>
  <si>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</si>
  <si>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</si>
  <si>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</si>
  <si>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</si>
  <si>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</si>
  <si>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</si>
  <si>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</si>
  <si>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</si>
  <si>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</si>
  <si>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</si>
  <si>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</si>
  <si>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</si>
  <si>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</si>
  <si>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</si>
  <si>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</si>
  <si>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</si>
  <si>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</si>
  <si>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</si>
  <si>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</si>
  <si>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</si>
  <si>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</si>
  <si>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</si>
  <si>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</si>
  <si>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</si>
  <si>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</si>
  <si>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</si>
  <si>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</si>
  <si>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</si>
  <si>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</si>
  <si>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</si>
  <si>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</si>
  <si>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</si>
  <si>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</si>
  <si>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</si>
  <si>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</si>
  <si>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</si>
  <si>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</si>
  <si>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</si>
  <si>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</si>
  <si>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</si>
  <si>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</si>
  <si>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</si>
  <si>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</si>
  <si>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</si>
  <si>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</si>
  <si>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</si>
  <si>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</si>
  <si>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</si>
  <si>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</si>
  <si>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</si>
  <si>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</si>
  <si>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</si>
  <si>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</si>
  <si>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</si>
  <si>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</si>
  <si>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</si>
  <si>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</si>
  <si>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</si>
  <si>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</si>
  <si>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</si>
  <si>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</si>
  <si>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</si>
  <si>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</si>
  <si>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</si>
  <si>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</si>
  <si>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</si>
  <si>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</si>
  <si>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</si>
  <si>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</si>
  <si>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</si>
  <si>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</si>
  <si>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</si>
  <si>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</si>
  <si>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</si>
  <si>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</si>
  <si>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</si>
  <si>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</si>
  <si>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</si>
  <si>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</si>
  <si>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</si>
  <si>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</si>
  <si>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</si>
  <si>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</si>
  <si>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</si>
  <si>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</si>
  <si>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</si>
  <si>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</si>
  <si>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</si>
  <si>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</si>
  <si>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</si>
  <si>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</si>
  <si>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</si>
  <si>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</si>
  <si>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</si>
  <si>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</si>
  <si>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</si>
  <si>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</si>
  <si>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</si>
  <si>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</si>
  <si>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</si>
  <si>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</si>
  <si>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</si>
  <si>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</si>
  <si>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</si>
  <si>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</si>
  <si>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</si>
  <si>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</si>
  <si>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</si>
  <si>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</si>
  <si>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</si>
  <si>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</si>
  <si>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</si>
  <si>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</si>
  <si>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</si>
  <si>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</si>
  <si>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</si>
  <si>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</si>
  <si>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</si>
  <si>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</si>
  <si>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</si>
  <si>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</si>
  <si>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</si>
  <si>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</si>
  <si>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</si>
  <si>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</si>
  <si>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</si>
  <si>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</si>
  <si>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</si>
  <si>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</si>
  <si>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</si>
  <si>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</si>
  <si>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</si>
  <si>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</si>
  <si>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</si>
  <si>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</si>
  <si>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</si>
  <si>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</si>
  <si>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</si>
  <si>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</si>
  <si>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</si>
  <si>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</si>
  <si>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</si>
  <si>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</si>
  <si>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</si>
  <si>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</si>
  <si>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</si>
  <si>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</si>
  <si>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</si>
  <si>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</si>
  <si>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</si>
  <si>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</si>
  <si>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</si>
  <si>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</si>
  <si>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</si>
  <si>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</si>
  <si>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</si>
  <si>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</si>
  <si>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</si>
  <si>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</si>
  <si>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</si>
  <si>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</si>
  <si>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</si>
  <si>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</si>
  <si>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</si>
  <si>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</si>
  <si>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</si>
  <si>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</si>
  <si>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</si>
  <si>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</si>
  <si>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</si>
  <si>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</si>
  <si>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</si>
  <si>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</si>
  <si>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</si>
  <si>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</si>
  <si>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</si>
  <si>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</si>
  <si>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</si>
  <si>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</si>
  <si>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</si>
  <si>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</si>
  <si>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</si>
  <si>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</si>
  <si>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</si>
  <si>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</si>
  <si>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</si>
  <si>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</si>
  <si>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</si>
  <si>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</si>
  <si>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</si>
  <si>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</si>
  <si>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</si>
  <si>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</si>
  <si>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</si>
  <si>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</si>
  <si>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</si>
  <si>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</si>
  <si>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</si>
  <si>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</si>
  <si>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</si>
  <si>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</si>
  <si>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</si>
  <si>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</si>
  <si>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</si>
  <si>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</si>
  <si>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</si>
  <si>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</si>
  <si>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</si>
  <si>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</si>
  <si>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</si>
  <si>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</si>
  <si>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</si>
  <si>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</si>
  <si>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</si>
  <si>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</si>
  <si>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</si>
  <si>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</si>
  <si>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</si>
  <si>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</si>
  <si>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</si>
  <si>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</si>
  <si>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</si>
  <si>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</si>
  <si>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</si>
  <si>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</si>
  <si>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</si>
  <si>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</si>
  <si>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</si>
  <si>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</si>
  <si>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</si>
  <si>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</si>
  <si>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</si>
  <si>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</si>
  <si>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</si>
  <si>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</si>
  <si>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</si>
  <si>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</si>
  <si>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</si>
  <si>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</si>
  <si>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</si>
  <si>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</si>
  <si>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</si>
  <si>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</si>
  <si>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</si>
  <si>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</si>
  <si>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</si>
  <si>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</si>
  <si>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</si>
  <si>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</si>
  <si>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</si>
  <si>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</si>
  <si>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</si>
  <si>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</si>
  <si>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</si>
  <si>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</si>
  <si>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</si>
  <si>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</si>
  <si>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</si>
  <si>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</si>
  <si>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</si>
  <si>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</si>
  <si>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</si>
  <si>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</si>
  <si>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</si>
  <si>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</si>
  <si>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</si>
  <si>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</si>
  <si>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</si>
  <si>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</si>
  <si>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</si>
  <si>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</si>
  <si>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</si>
  <si>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</si>
  <si>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</si>
  <si>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</si>
  <si>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</si>
  <si>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</si>
  <si>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</si>
  <si>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</si>
  <si>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</si>
  <si>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</si>
  <si>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</si>
  <si>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</si>
  <si>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</si>
  <si>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</si>
  <si>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</si>
  <si>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</si>
  <si>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</si>
  <si>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</si>
  <si>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</si>
  <si>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</si>
  <si>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</si>
  <si>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</si>
  <si>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</si>
  <si>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</si>
  <si>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</si>
  <si>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</si>
  <si>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</si>
  <si>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</si>
  <si>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</si>
  <si>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</si>
  <si>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</si>
  <si>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</si>
  <si>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</si>
  <si>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</si>
  <si>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</si>
  <si>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</si>
  <si>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</si>
  <si>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</si>
  <si>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</si>
  <si>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</si>
  <si>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</si>
  <si>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</si>
  <si>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</si>
  <si>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</si>
  <si>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</si>
  <si>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</si>
  <si>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</si>
  <si>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</si>
  <si>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</si>
  <si>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</si>
  <si>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</si>
  <si>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</si>
  <si>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</si>
  <si>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</si>
  <si>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</si>
  <si>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</si>
  <si>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</si>
  <si>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</si>
  <si>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</si>
  <si>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</si>
  <si>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</si>
  <si>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</si>
  <si>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</si>
  <si>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</si>
  <si>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</si>
  <si>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</si>
  <si>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</si>
  <si>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</si>
  <si>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</si>
  <si>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</si>
  <si>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</si>
  <si>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</si>
  <si>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</si>
  <si>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</si>
  <si>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</si>
  <si>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</si>
  <si>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</si>
  <si>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</si>
  <si>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</si>
  <si>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</si>
  <si>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</si>
  <si>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</si>
  <si>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</si>
  <si>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</si>
  <si>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</si>
  <si>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</si>
  <si>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</si>
  <si>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</si>
  <si>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</si>
  <si>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</si>
  <si>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</si>
  <si>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</si>
  <si>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</si>
  <si>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</si>
  <si>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</si>
  <si>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</si>
  <si>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</si>
  <si>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</si>
  <si>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</si>
  <si>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</si>
  <si>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</si>
  <si>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</si>
  <si>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</si>
  <si>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</si>
  <si>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</si>
  <si>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</si>
  <si>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</si>
  <si>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</si>
  <si>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</si>
  <si>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</si>
  <si>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</si>
  <si>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</si>
  <si>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</si>
  <si>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</si>
  <si>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</si>
  <si>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</si>
  <si>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</si>
  <si>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</si>
  <si>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</si>
  <si>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</si>
  <si>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</si>
  <si>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</si>
  <si>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</si>
  <si>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</si>
  <si>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</si>
  <si>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</si>
  <si>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</si>
  <si>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</si>
  <si>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</si>
  <si>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</si>
  <si>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</si>
  <si>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</si>
  <si>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</si>
  <si>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</si>
  <si>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</si>
  <si>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</si>
  <si>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</si>
  <si>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</si>
  <si>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</si>
  <si>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</si>
  <si>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</si>
  <si>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</si>
  <si>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</si>
  <si>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</si>
  <si>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</si>
  <si>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</si>
  <si>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</si>
  <si>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</si>
  <si>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</si>
  <si>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</si>
  <si>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</si>
  <si>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</si>
  <si>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</si>
  <si>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</si>
  <si>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</si>
  <si>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</si>
  <si>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</si>
  <si>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</si>
  <si>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</si>
  <si>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</si>
  <si>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</si>
  <si>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</si>
  <si>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</si>
  <si>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</si>
  <si>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</si>
  <si>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</si>
  <si>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</si>
  <si>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</si>
  <si>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</si>
  <si>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</si>
  <si>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</si>
  <si>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</si>
  <si>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</si>
  <si>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</si>
  <si>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</si>
  <si>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</si>
  <si>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</si>
  <si>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</si>
  <si>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</si>
  <si>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</si>
  <si>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</si>
  <si>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</si>
  <si>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</si>
  <si>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</si>
  <si>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</si>
  <si>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</si>
  <si>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</si>
  <si>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</si>
  <si>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</si>
  <si>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</si>
  <si>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</si>
  <si>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</si>
  <si>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</si>
  <si>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</si>
  <si>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</si>
  <si>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</si>
  <si>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</si>
  <si>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</si>
  <si>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</si>
  <si>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</si>
  <si>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</si>
  <si>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</si>
  <si>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</si>
  <si>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</si>
  <si>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</si>
  <si>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</si>
  <si>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</si>
  <si>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</si>
  <si>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</si>
  <si>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</si>
  <si>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</si>
  <si>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</si>
  <si>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</si>
  <si>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</si>
  <si>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</si>
  <si>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</si>
  <si>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</si>
  <si>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</si>
  <si>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</si>
  <si>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</si>
  <si>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</si>
  <si>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</si>
  <si>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</si>
  <si>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</si>
  <si>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</si>
  <si>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</si>
  <si>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</si>
  <si>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</si>
  <si>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</si>
  <si>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</si>
  <si>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</si>
  <si>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</si>
  <si>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</si>
  <si>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</si>
  <si>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</si>
  <si>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</si>
  <si>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</si>
  <si>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</si>
  <si>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</si>
  <si>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</si>
  <si>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</si>
  <si>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</si>
  <si>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</si>
  <si>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</si>
  <si>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</si>
  <si>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</si>
  <si>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</si>
  <si>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</si>
  <si>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</si>
  <si>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</si>
  <si>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</si>
  <si>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</si>
  <si>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</si>
  <si>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</si>
  <si>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</si>
  <si>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</si>
  <si>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</si>
  <si>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</si>
  <si>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</si>
  <si>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</si>
  <si>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</si>
  <si>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</si>
  <si>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</si>
  <si>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</si>
  <si>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</si>
  <si>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</si>
  <si>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</si>
  <si>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</si>
  <si>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</si>
  <si>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</si>
  <si>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</si>
  <si>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</si>
  <si>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</si>
  <si>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</si>
  <si>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</si>
  <si>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</si>
  <si>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</si>
  <si>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</si>
  <si>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</si>
  <si>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</si>
  <si>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</si>
  <si>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</si>
  <si>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</si>
  <si>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</si>
  <si>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</si>
  <si>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</si>
  <si>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</si>
  <si>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</si>
  <si>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</si>
  <si>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</si>
  <si>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</si>
  <si>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</si>
  <si>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</si>
  <si>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</si>
  <si>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</si>
  <si>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</si>
  <si>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</si>
  <si>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</si>
  <si>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</si>
  <si>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</si>
  <si>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</si>
  <si>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</si>
  <si>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</si>
  <si>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</si>
  <si>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</si>
  <si>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</si>
  <si>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</si>
  <si>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</si>
  <si>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</si>
  <si>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</si>
  <si>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</si>
  <si>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</si>
  <si>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</si>
  <si>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</si>
  <si>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</si>
  <si>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</si>
  <si>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</si>
  <si>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</si>
  <si>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</si>
  <si>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</si>
  <si>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</si>
  <si>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</si>
  <si>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</si>
  <si>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</si>
  <si>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</si>
  <si>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</si>
  <si>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</si>
  <si>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</si>
  <si>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</si>
  <si>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</si>
  <si>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</si>
  <si>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</si>
  <si>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</si>
  <si>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</si>
  <si>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</si>
  <si>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</si>
  <si>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</si>
  <si>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</si>
  <si>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</si>
  <si>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</si>
  <si>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</si>
  <si>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</si>
  <si>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</si>
  <si>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</si>
  <si>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</si>
  <si>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</si>
  <si>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</si>
  <si>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</si>
  <si>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</si>
  <si>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</si>
  <si>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</si>
  <si>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</si>
  <si>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</si>
  <si>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</si>
  <si>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</si>
  <si>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</si>
  <si>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</si>
  <si>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</si>
  <si>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</si>
  <si>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</si>
  <si>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</si>
  <si>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</si>
  <si>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</si>
  <si>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</si>
  <si>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</si>
  <si>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</si>
  <si>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</si>
  <si>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</si>
  <si>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</si>
  <si>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</si>
  <si>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</si>
  <si>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</si>
  <si>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</si>
  <si>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</si>
  <si>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</si>
  <si>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</si>
  <si>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</si>
  <si>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</si>
  <si>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</si>
  <si>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</si>
  <si>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</si>
  <si>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</si>
  <si>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</si>
  <si>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</si>
  <si>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</si>
  <si>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</si>
  <si>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</si>
  <si>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</si>
  <si>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</si>
  <si>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</si>
  <si>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</si>
  <si>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</si>
  <si>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</si>
  <si>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</si>
  <si>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</si>
  <si>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</si>
  <si>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</si>
  <si>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</si>
  <si>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</si>
  <si>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</si>
  <si>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</si>
  <si>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</si>
  <si>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</si>
  <si>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</si>
  <si>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</si>
  <si>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</si>
  <si>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</si>
  <si>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</si>
  <si>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</si>
  <si>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</si>
  <si>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</si>
  <si>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</si>
  <si>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</si>
  <si>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</si>
  <si>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</si>
  <si>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</si>
  <si>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</si>
  <si>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</si>
  <si>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</si>
  <si>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</si>
  <si>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</si>
  <si>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</si>
  <si>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</si>
  <si>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</si>
  <si>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</si>
  <si>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</si>
  <si>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</si>
  <si>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</si>
  <si>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</si>
  <si>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</si>
  <si>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</si>
  <si>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</si>
  <si>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</si>
  <si>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</si>
  <si>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</si>
  <si>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</si>
  <si>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</si>
  <si>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</si>
  <si>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</si>
  <si>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</si>
  <si>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</si>
  <si>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</si>
  <si>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</si>
  <si>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</si>
  <si>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</si>
  <si>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</si>
  <si>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</si>
  <si>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</si>
  <si>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</si>
  <si>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</si>
  <si>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</si>
  <si>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</si>
  <si>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</si>
  <si>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</si>
  <si>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</si>
  <si>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</si>
  <si>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</si>
  <si>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</si>
  <si>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</si>
  <si>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</si>
  <si>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</si>
  <si>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</si>
  <si>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</si>
  <si>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</si>
  <si>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</si>
  <si>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</si>
  <si>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</si>
  <si>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</si>
  <si>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</si>
  <si>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</si>
  <si>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</si>
  <si>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</si>
  <si>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</si>
  <si>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</si>
  <si>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</si>
  <si>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</si>
  <si>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</si>
  <si>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</si>
  <si>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</si>
  <si>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</si>
  <si>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</si>
  <si>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</si>
  <si>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</si>
  <si>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</si>
  <si>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</si>
  <si>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</si>
  <si>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</si>
  <si>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</si>
  <si>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</si>
  <si>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</si>
  <si>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</si>
  <si>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</si>
  <si>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</si>
  <si>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</si>
  <si>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</si>
  <si>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</si>
  <si>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</si>
  <si>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</si>
  <si>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</si>
  <si>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</si>
  <si>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</si>
  <si>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</si>
  <si>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</si>
  <si>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</si>
  <si>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</si>
  <si>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</si>
  <si>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</si>
  <si>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</si>
  <si>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</si>
  <si>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</si>
  <si>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</si>
  <si>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</si>
  <si>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</si>
  <si>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</si>
  <si>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</si>
  <si>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</si>
  <si>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</si>
  <si>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</si>
  <si>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</si>
  <si>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</si>
  <si>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</si>
  <si>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</si>
  <si>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</si>
  <si>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</si>
  <si>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</si>
  <si>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</si>
  <si>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</si>
  <si>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</si>
  <si>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</si>
  <si>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</si>
  <si>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</si>
  <si>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</si>
  <si>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</si>
  <si>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</si>
  <si>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</si>
  <si>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</si>
  <si>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</si>
  <si>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</si>
  <si>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</si>
  <si>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</si>
  <si>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</si>
  <si>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</si>
  <si>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</si>
  <si>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</si>
  <si>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</si>
  <si>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</si>
  <si>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</si>
  <si>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</si>
  <si>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</si>
  <si>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</si>
  <si>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</si>
  <si>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</si>
  <si>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</si>
  <si>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</si>
  <si>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</si>
  <si>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</si>
  <si>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</si>
  <si>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</si>
  <si>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</si>
  <si>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</si>
  <si>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</si>
  <si>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</si>
  <si>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</si>
  <si>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</si>
  <si>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</si>
  <si>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</si>
  <si>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</si>
  <si>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</si>
  <si>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</si>
  <si>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</si>
  <si>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</si>
  <si>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</si>
  <si>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</si>
  <si>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</si>
  <si>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</si>
  <si>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</si>
  <si>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</si>
  <si>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</si>
  <si>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</si>
  <si>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</si>
  <si>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</si>
  <si>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</si>
  <si>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</si>
  <si>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</si>
  <si>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</si>
  <si>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</si>
  <si>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</si>
  <si>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</si>
  <si>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</si>
  <si>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</si>
  <si>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</si>
  <si>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</si>
  <si>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</si>
  <si>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</si>
  <si>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</si>
  <si>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</si>
  <si>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</si>
  <si>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</si>
  <si>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</si>
  <si>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</si>
  <si>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</si>
  <si>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</si>
  <si>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</si>
  <si>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</si>
  <si>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</si>
  <si>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</si>
  <si>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</si>
  <si>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</si>
  <si>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</si>
  <si>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</si>
  <si>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</si>
  <si>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</si>
  <si>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</si>
  <si>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</si>
  <si>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</si>
  <si>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</si>
  <si>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</si>
  <si>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</si>
  <si>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</si>
  <si>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</si>
  <si>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</si>
  <si>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</si>
  <si>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</si>
  <si>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</si>
  <si>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</si>
  <si>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</si>
  <si>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</si>
  <si>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</si>
  <si>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</si>
  <si>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</si>
  <si>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</si>
  <si>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</si>
  <si>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</si>
  <si>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</si>
  <si>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</si>
  <si>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</si>
  <si>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</si>
  <si>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</si>
  <si>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</si>
  <si>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</si>
  <si>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</si>
  <si>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</si>
  <si>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</si>
  <si>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</si>
  <si>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</si>
  <si>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</si>
  <si>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</si>
  <si>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</si>
  <si>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</si>
  <si>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</si>
  <si>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</si>
  <si>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</si>
  <si>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</si>
  <si>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</si>
  <si>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</si>
  <si>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</si>
  <si>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</si>
  <si>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</si>
  <si>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</si>
  <si>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</si>
  <si>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</si>
  <si>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</si>
  <si>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</si>
  <si>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</si>
  <si>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</si>
  <si>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</si>
  <si>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</si>
  <si>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</si>
  <si>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</si>
  <si>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</si>
  <si>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</si>
  <si>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</si>
  <si>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</si>
  <si>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</si>
  <si>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</si>
  <si>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</si>
  <si>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</si>
  <si>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</si>
  <si>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</si>
  <si>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</si>
  <si>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</si>
  <si>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</si>
  <si>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</si>
  <si>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</si>
  <si>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</si>
  <si>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</si>
  <si>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</si>
  <si>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</si>
  <si>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</si>
  <si>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</si>
  <si>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</si>
  <si>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</si>
  <si>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</si>
  <si>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</si>
  <si>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</si>
  <si>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</si>
  <si>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</si>
  <si>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</si>
  <si>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</si>
  <si>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</si>
  <si>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</si>
  <si>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</si>
  <si>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</si>
  <si>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</si>
  <si>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</si>
  <si>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</si>
  <si>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</si>
  <si>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</si>
  <si>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</si>
  <si>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</si>
  <si>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</si>
  <si>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</si>
  <si>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</si>
  <si>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</si>
  <si>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</si>
  <si>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</si>
  <si>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</si>
  <si>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</si>
  <si>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</si>
  <si>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</si>
  <si>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</si>
  <si>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</si>
  <si>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</si>
  <si>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</si>
  <si>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</si>
  <si>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</si>
  <si>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</si>
  <si>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</si>
  <si>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</si>
  <si>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</si>
  <si>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</si>
  <si>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</si>
  <si>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</si>
  <si>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</si>
  <si>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</si>
  <si>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</si>
  <si>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</si>
  <si>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</si>
  <si>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</si>
  <si>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</si>
  <si>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</si>
  <si>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</si>
  <si>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</si>
  <si>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</si>
  <si>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</si>
  <si>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</si>
  <si>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</si>
  <si>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</si>
  <si>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</si>
  <si>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</si>
  <si>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</si>
  <si>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</si>
  <si>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</si>
  <si>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</si>
  <si>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</si>
  <si>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</si>
  <si>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</si>
  <si>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</si>
  <si>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</si>
  <si>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</si>
  <si>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</si>
  <si>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</si>
  <si>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</si>
  <si>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</si>
  <si>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</si>
  <si>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</si>
  <si>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</si>
  <si>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</si>
  <si>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</si>
  <si>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</si>
  <si>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</si>
  <si>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</si>
  <si>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</si>
  <si>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</si>
  <si>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</si>
  <si>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</si>
  <si>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</si>
  <si>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</si>
  <si>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</si>
  <si>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</si>
  <si>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</si>
  <si>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</si>
  <si>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</si>
  <si>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</si>
  <si>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</si>
  <si>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</si>
  <si>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</si>
  <si>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</si>
  <si>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</si>
  <si>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</si>
  <si>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</si>
  <si>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</si>
  <si>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</si>
  <si>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</si>
  <si>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</si>
  <si>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</si>
  <si>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</si>
  <si>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</si>
  <si>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</si>
  <si>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</si>
  <si>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</si>
  <si>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</si>
  <si>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</si>
  <si>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</si>
  <si>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</si>
  <si>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</si>
  <si>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</si>
  <si>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</si>
  <si>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</si>
  <si>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</si>
  <si>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</si>
  <si>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</si>
  <si>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</si>
  <si>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</si>
  <si>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</si>
  <si>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</si>
  <si>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</si>
  <si>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</si>
  <si>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</si>
  <si>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</si>
  <si>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</si>
  <si>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</si>
  <si>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</si>
  <si>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</si>
  <si>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</si>
  <si>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</si>
  <si>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</si>
  <si>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</si>
  <si>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</si>
  <si>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</si>
  <si>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</si>
  <si>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</si>
  <si>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</si>
  <si>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</si>
  <si>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</si>
  <si>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</si>
  <si>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</si>
  <si>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</si>
  <si>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</si>
  <si>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</si>
  <si>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</si>
  <si>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</si>
  <si>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</si>
  <si>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</si>
  <si>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</si>
  <si>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</si>
  <si>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</si>
  <si>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</si>
  <si>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</si>
  <si>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</si>
  <si>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</si>
  <si>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</si>
  <si>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</si>
  <si>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</si>
  <si>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</si>
  <si>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</si>
  <si>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</si>
  <si>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</si>
  <si>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</si>
  <si>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</si>
  <si>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</si>
  <si>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</si>
  <si>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</si>
  <si>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</si>
  <si>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</si>
  <si>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</si>
  <si>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</si>
  <si>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</si>
  <si>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</si>
  <si>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</si>
  <si>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</si>
  <si>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</si>
  <si>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</si>
  <si>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</si>
  <si>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</si>
  <si>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</si>
  <si>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</si>
  <si>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</si>
  <si>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</si>
  <si>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</si>
  <si>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</si>
  <si>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</si>
  <si>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</si>
  <si>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</si>
  <si>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</si>
  <si>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</si>
  <si>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</si>
  <si>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</si>
  <si>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</si>
  <si>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</si>
  <si>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</si>
  <si>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</si>
  <si>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</si>
  <si>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</si>
  <si>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</si>
  <si>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</si>
  <si>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</si>
  <si>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</si>
  <si>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</si>
  <si>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</si>
  <si>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</si>
  <si>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</si>
  <si>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</si>
  <si>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</si>
  <si>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</si>
  <si>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</si>
  <si>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</si>
  <si>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</si>
  <si>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</si>
  <si>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</si>
  <si>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</si>
  <si>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</si>
  <si>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</si>
  <si>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</si>
  <si>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</si>
  <si>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</si>
  <si>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</si>
  <si>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</si>
  <si>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</si>
  <si>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</si>
  <si>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</si>
  <si>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</si>
  <si>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</si>
  <si>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</si>
  <si>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</si>
  <si>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</si>
  <si>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</si>
  <si>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</si>
  <si>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</si>
  <si>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</si>
  <si>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</si>
  <si>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</si>
  <si>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</si>
  <si>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</si>
  <si>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</si>
  <si>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</si>
  <si>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</si>
  <si>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</si>
  <si>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</si>
  <si>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</si>
  <si>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</si>
  <si>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</si>
  <si>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</si>
  <si>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</si>
  <si>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</si>
  <si>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</si>
  <si>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</si>
  <si>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</si>
  <si>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</si>
  <si>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</si>
  <si>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</si>
  <si>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</si>
  <si>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</si>
  <si>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</si>
  <si>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</si>
  <si>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</si>
  <si>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</si>
  <si>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</si>
  <si>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</si>
  <si>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</si>
  <si>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</si>
  <si>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</si>
  <si>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</si>
  <si>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</si>
  <si>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</si>
  <si>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</si>
  <si>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</si>
  <si>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</si>
  <si>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</si>
  <si>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</si>
  <si>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</si>
  <si>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</si>
  <si>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</si>
  <si>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</si>
  <si>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</si>
  <si>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</si>
  <si>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</si>
  <si>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</si>
  <si>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</si>
  <si>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</si>
  <si>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</si>
  <si>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</si>
  <si>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</si>
  <si>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</si>
  <si>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</si>
  <si>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</si>
  <si>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</si>
  <si>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</si>
  <si>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</si>
  <si>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</si>
  <si>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</si>
  <si>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</si>
  <si>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</si>
  <si>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</si>
  <si>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</si>
  <si>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</si>
  <si>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</si>
  <si>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</si>
  <si>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</si>
  <si>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</si>
  <si>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</si>
  <si>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</si>
  <si>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</si>
  <si>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</si>
  <si>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</si>
  <si>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</si>
  <si>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</si>
  <si>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</si>
  <si>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</si>
  <si>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</si>
  <si>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</si>
  <si>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</si>
  <si>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</si>
  <si>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</si>
  <si>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</si>
  <si>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</si>
  <si>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</si>
  <si>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</si>
  <si>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</si>
  <si>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</si>
  <si>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</si>
  <si>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</si>
  <si>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</si>
  <si>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</si>
  <si>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</si>
  <si>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</si>
  <si>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</si>
  <si>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</si>
  <si>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</si>
  <si>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</si>
  <si>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</si>
  <si>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</si>
  <si>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</si>
  <si>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</si>
  <si>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</si>
  <si>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</si>
  <si>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</si>
  <si>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</si>
  <si>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</si>
  <si>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</si>
  <si>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</si>
  <si>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</si>
  <si>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</si>
  <si>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</si>
  <si>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</si>
  <si>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</si>
  <si>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</si>
  <si>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</si>
  <si>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</si>
  <si>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</si>
  <si>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</si>
  <si>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</si>
  <si>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</si>
  <si>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</si>
  <si>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</si>
  <si>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</si>
  <si>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</si>
  <si>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</si>
  <si>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</si>
  <si>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</si>
  <si>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</si>
  <si>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</si>
  <si>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</si>
  <si>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</si>
  <si>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</si>
  <si>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</si>
  <si>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</si>
  <si>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</si>
  <si>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</si>
  <si>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</si>
  <si>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</si>
  <si>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</si>
  <si>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</si>
  <si>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</si>
  <si>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</si>
  <si>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</si>
  <si>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</si>
  <si>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</si>
  <si>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</si>
  <si>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</si>
  <si>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</si>
  <si>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</si>
  <si>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</si>
  <si>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</si>
  <si>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</si>
  <si>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</si>
  <si>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</si>
  <si>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</si>
  <si>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</si>
  <si>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</si>
  <si>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</si>
  <si>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</si>
  <si>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</si>
  <si>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</si>
  <si>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</si>
  <si>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</si>
  <si>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</si>
  <si>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</si>
  <si>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</si>
  <si>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</si>
  <si>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</si>
  <si>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</si>
  <si>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</si>
  <si>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</si>
  <si>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</si>
  <si>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</si>
  <si>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</si>
  <si>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</si>
  <si>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</si>
  <si>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</si>
  <si>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</si>
  <si>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</si>
  <si>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</si>
  <si>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</si>
  <si>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</si>
  <si>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</si>
  <si>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</si>
  <si>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</si>
  <si>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</si>
  <si>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</si>
  <si>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</si>
  <si>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</si>
  <si>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</si>
  <si>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</si>
  <si>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</si>
  <si>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</si>
  <si>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</si>
  <si>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</si>
  <si>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</si>
  <si>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</si>
  <si>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</si>
  <si>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</si>
  <si>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</si>
  <si>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</si>
  <si>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</si>
  <si>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</si>
  <si>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</si>
  <si>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</si>
  <si>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</si>
  <si>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</si>
  <si>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</si>
  <si>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</si>
  <si>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</si>
  <si>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</si>
  <si>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</si>
  <si>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</si>
  <si>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</si>
  <si>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</si>
  <si>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</si>
  <si>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</si>
  <si>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</si>
  <si>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</si>
  <si>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</si>
  <si>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</si>
  <si>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</si>
  <si>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</si>
  <si>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</si>
  <si>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</si>
  <si>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</si>
  <si>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</si>
  <si>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</si>
  <si>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</si>
  <si>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</si>
  <si>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</si>
  <si>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</si>
  <si>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</si>
  <si>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</si>
  <si>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</si>
  <si>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</si>
  <si>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</si>
  <si>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</si>
  <si>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</si>
  <si>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</si>
  <si>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</si>
  <si>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</si>
  <si>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</si>
  <si>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</si>
  <si>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</si>
  <si>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</si>
  <si>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</si>
  <si>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</si>
  <si>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</si>
  <si>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</si>
  <si>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</si>
  <si>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</si>
  <si>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</si>
  <si>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</si>
  <si>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</si>
  <si>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</si>
  <si>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</si>
  <si>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</si>
  <si>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</si>
  <si>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</si>
  <si>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</si>
  <si>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</si>
  <si>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</si>
  <si>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</si>
  <si>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</si>
  <si>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</si>
  <si>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</si>
  <si>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</si>
  <si>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</si>
  <si>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</si>
  <si>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</si>
  <si>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</si>
  <si>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</si>
  <si>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</si>
  <si>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</si>
  <si>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</si>
  <si>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</si>
  <si>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</si>
  <si>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</si>
  <si>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</si>
  <si>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</si>
  <si>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</si>
  <si>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</si>
  <si>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</si>
  <si>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</si>
  <si>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</si>
  <si>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</si>
  <si>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</si>
  <si>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</si>
  <si>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</si>
  <si>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</si>
  <si>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</si>
  <si>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</si>
  <si>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</si>
  <si>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</si>
  <si>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</si>
  <si>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</si>
  <si>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</si>
  <si>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</si>
  <si>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</si>
  <si>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</si>
  <si>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</si>
  <si>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</si>
  <si>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</si>
  <si>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</si>
  <si>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</si>
  <si>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</si>
  <si>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</si>
  <si>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</si>
  <si>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</si>
  <si>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</si>
  <si>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</si>
  <si>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</si>
  <si>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</si>
  <si>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</si>
  <si>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</si>
  <si>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</si>
  <si>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</si>
  <si>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</si>
  <si>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</si>
  <si>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</si>
  <si>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</si>
  <si>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</si>
  <si>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</si>
  <si>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</si>
  <si>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</si>
  <si>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</si>
  <si>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</si>
  <si>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</si>
  <si>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</si>
  <si>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</si>
  <si>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</si>
  <si>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</si>
  <si>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</si>
  <si>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</si>
  <si>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</si>
  <si>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</si>
  <si>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</si>
  <si>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</si>
  <si>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</si>
  <si>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</si>
  <si>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</si>
  <si>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</si>
  <si>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</si>
  <si>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</si>
  <si>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</si>
  <si>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</si>
  <si>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</si>
  <si>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</si>
  <si>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</si>
  <si>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</si>
  <si>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</si>
  <si>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</si>
  <si>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</si>
  <si>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</si>
  <si>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</si>
  <si>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</si>
  <si>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</si>
  <si>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</si>
  <si>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</si>
  <si>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</si>
  <si>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</si>
  <si>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</si>
  <si>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</si>
  <si>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</si>
  <si>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</si>
  <si>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</si>
  <si>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</si>
  <si>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</si>
  <si>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</si>
  <si>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</si>
  <si>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</si>
  <si>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</si>
  <si>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</si>
  <si>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</si>
  <si>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</si>
  <si>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</si>
  <si>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</si>
  <si>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</si>
  <si>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</si>
  <si>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</si>
  <si>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</si>
  <si>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</si>
  <si>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</si>
  <si>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</si>
  <si>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</si>
  <si>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</si>
  <si>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</si>
  <si>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</si>
  <si>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</si>
  <si>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</si>
  <si>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</si>
  <si>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</si>
  <si>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</si>
  <si>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</si>
  <si>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</si>
  <si>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</si>
  <si>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</si>
  <si>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</si>
  <si>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</si>
  <si>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</si>
  <si>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</si>
  <si>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</si>
  <si>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</si>
  <si>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</si>
  <si>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</si>
  <si>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</si>
  <si>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</si>
  <si>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</si>
  <si>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</si>
  <si>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</si>
  <si>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</si>
  <si>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</si>
  <si>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</si>
  <si>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</si>
  <si>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</si>
  <si>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</si>
  <si>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</si>
  <si>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</si>
  <si>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</si>
  <si>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</si>
  <si>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</si>
  <si>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</si>
  <si>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</si>
  <si>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</si>
  <si>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</si>
  <si>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</si>
  <si>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</si>
  <si>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</si>
  <si>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</si>
  <si>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</si>
  <si>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</si>
  <si>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</si>
  <si>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</si>
  <si>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</si>
  <si>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</si>
  <si>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</si>
  <si>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</si>
  <si>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</si>
  <si>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</si>
  <si>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</si>
  <si>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</si>
  <si>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</si>
  <si>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</si>
  <si>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</si>
  <si>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</si>
  <si>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</si>
  <si>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</si>
  <si>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</si>
  <si>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</si>
  <si>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</si>
  <si>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</si>
  <si>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</si>
  <si>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</si>
  <si>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</si>
  <si>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</si>
  <si>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</si>
  <si>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</si>
  <si>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</si>
  <si>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</si>
  <si>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</si>
  <si>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</si>
  <si>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</si>
  <si>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</si>
  <si>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</si>
  <si>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</si>
  <si>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</si>
  <si>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</si>
  <si>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</si>
  <si>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</si>
  <si>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</si>
  <si>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</si>
  <si>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</si>
  <si>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</si>
  <si>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</si>
  <si>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</si>
  <si>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</si>
  <si>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</si>
  <si>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</si>
  <si>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</si>
  <si>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</si>
  <si>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</si>
  <si>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</si>
  <si>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</si>
  <si>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</si>
  <si>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</si>
  <si>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</si>
  <si>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</si>
  <si>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</si>
  <si>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</si>
  <si>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</si>
  <si>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</si>
  <si>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</si>
  <si>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</si>
  <si>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</si>
  <si>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</si>
  <si>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</si>
  <si>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</si>
  <si>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</si>
  <si>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</si>
  <si>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</si>
  <si>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</si>
  <si>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</si>
  <si>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</si>
  <si>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</si>
  <si>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</si>
  <si>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</si>
  <si>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</si>
  <si>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</si>
  <si>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</si>
  <si>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</si>
  <si>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</si>
  <si>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</si>
  <si>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</si>
  <si>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</si>
  <si>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</si>
  <si>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</si>
  <si>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</si>
  <si>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</si>
  <si>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</si>
  <si>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</si>
  <si>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</si>
  <si>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</si>
  <si>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</si>
  <si>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</si>
  <si>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</si>
  <si>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</si>
  <si>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</si>
  <si>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</si>
  <si>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</si>
  <si>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</si>
  <si>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</si>
  <si>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</si>
  <si>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</si>
  <si>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</si>
  <si>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</si>
  <si>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</si>
  <si>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</si>
  <si>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</si>
  <si>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</si>
  <si>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</si>
  <si>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</si>
  <si>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</si>
  <si>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</si>
  <si>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</si>
  <si>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</si>
  <si>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</si>
  <si>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</si>
  <si>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</si>
  <si>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</si>
  <si>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</si>
  <si>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</si>
  <si>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</si>
  <si>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</si>
  <si>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</si>
  <si>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</si>
  <si>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</si>
  <si>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</si>
  <si>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</si>
  <si>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</si>
  <si>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</si>
  <si>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</si>
  <si>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</si>
  <si>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</si>
  <si>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</si>
  <si>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</si>
  <si>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</si>
  <si>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</si>
  <si>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</si>
  <si>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</si>
  <si>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</si>
  <si>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</si>
  <si>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</si>
  <si>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</si>
  <si>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</si>
  <si>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</si>
  <si>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</si>
  <si>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</si>
  <si>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</si>
  <si>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</si>
  <si>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</si>
  <si>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</si>
  <si>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</si>
  <si>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</si>
  <si>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</si>
  <si>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</si>
  <si>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</si>
  <si>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</si>
  <si>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</si>
  <si>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</si>
  <si>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</si>
  <si>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</si>
  <si>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</si>
  <si>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</si>
  <si>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</si>
  <si>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</si>
  <si>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</si>
  <si>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</si>
  <si>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</si>
  <si>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</si>
  <si>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</si>
  <si>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</si>
  <si>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</si>
  <si>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</si>
  <si>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</si>
  <si>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</si>
  <si>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</si>
  <si>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</si>
  <si>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</si>
  <si>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</si>
  <si>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</si>
  <si>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</si>
  <si>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</si>
  <si>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</si>
  <si>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</si>
  <si>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</si>
  <si>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</si>
  <si>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</si>
  <si>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</si>
  <si>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</si>
  <si>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</si>
  <si>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</si>
  <si>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</si>
  <si>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</si>
  <si>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</si>
  <si>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</si>
  <si>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</si>
  <si>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</si>
  <si>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</si>
  <si>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</si>
  <si>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</si>
  <si>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</si>
  <si>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</si>
  <si>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</si>
  <si>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</si>
  <si>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</si>
  <si>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</si>
  <si>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</si>
  <si>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</si>
  <si>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</si>
  <si>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</si>
  <si>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</si>
  <si>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</si>
  <si>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</si>
  <si>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</si>
  <si>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</si>
  <si>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</si>
  <si>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</si>
  <si>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</si>
  <si>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</si>
  <si>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</si>
  <si>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</si>
  <si>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</si>
  <si>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</si>
  <si>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</si>
  <si>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</si>
  <si>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</si>
  <si>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</si>
  <si>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</si>
  <si>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</si>
  <si>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</si>
  <si>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</si>
  <si>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</si>
  <si>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</si>
  <si>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</si>
  <si>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</si>
  <si>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</si>
  <si>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</si>
  <si>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</si>
  <si>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</si>
  <si>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</si>
  <si>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</si>
  <si>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</si>
  <si>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</si>
  <si>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</si>
  <si>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</si>
  <si>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</si>
  <si>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</si>
  <si>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</si>
  <si>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</si>
  <si>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</si>
  <si>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</si>
  <si>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</si>
  <si>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</si>
  <si>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</si>
  <si>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</si>
  <si>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</si>
  <si>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</si>
  <si>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</si>
  <si>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</si>
  <si>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</si>
  <si>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</si>
  <si>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</si>
  <si>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</si>
  <si>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</si>
  <si>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</si>
  <si>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</si>
  <si>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</si>
  <si>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</si>
  <si>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</si>
  <si>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</si>
  <si>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</si>
  <si>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</si>
  <si>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</si>
  <si>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</si>
  <si>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</si>
  <si>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</si>
  <si>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</si>
  <si>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</si>
  <si>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</si>
  <si>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</si>
  <si>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</si>
  <si>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</si>
  <si>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</si>
  <si>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</si>
  <si>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</si>
  <si>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</si>
  <si>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</si>
  <si>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</si>
  <si>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</si>
  <si>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</si>
  <si>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</si>
  <si>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</si>
  <si>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</si>
  <si>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</si>
  <si>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</si>
  <si>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</si>
  <si>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</si>
  <si>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</si>
  <si>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</si>
  <si>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</si>
  <si>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</si>
  <si>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</si>
  <si>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</si>
  <si>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</si>
  <si>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</si>
  <si>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</si>
  <si>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</si>
  <si>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</si>
  <si>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</si>
  <si>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</si>
  <si>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</si>
  <si>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</si>
  <si>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</si>
  <si>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</si>
  <si>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</si>
  <si>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</si>
  <si>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</si>
  <si>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</si>
  <si>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</si>
  <si>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</si>
  <si>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</si>
  <si>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</si>
  <si>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</si>
  <si>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</si>
  <si>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</si>
  <si>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</si>
  <si>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</si>
  <si>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</si>
  <si>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</si>
  <si>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</si>
  <si>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</si>
  <si>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</si>
  <si>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</si>
  <si>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</si>
  <si>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</si>
  <si>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</si>
  <si>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</si>
  <si>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</si>
  <si>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</si>
  <si>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</si>
  <si>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</si>
  <si>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</si>
  <si>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</si>
  <si>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</si>
  <si>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</si>
  <si>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</si>
  <si>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</si>
  <si>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</si>
  <si>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</si>
  <si>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</si>
  <si>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</si>
  <si>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</si>
  <si>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</si>
  <si>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</si>
  <si>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</si>
  <si>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</si>
  <si>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</si>
  <si>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</si>
  <si>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</si>
  <si>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</si>
  <si>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</si>
  <si>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</si>
  <si>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</si>
  <si>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</si>
  <si>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</si>
  <si>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</si>
  <si>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</si>
  <si>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</si>
  <si>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</si>
  <si>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</si>
  <si>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</si>
  <si>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</si>
  <si>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</si>
  <si>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</si>
  <si>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</si>
  <si>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</si>
  <si>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</si>
  <si>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</si>
  <si>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</si>
  <si>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</si>
  <si>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</si>
  <si>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</si>
  <si>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</si>
  <si>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</si>
  <si>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</si>
  <si>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</si>
  <si>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</si>
  <si>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</si>
  <si>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</si>
  <si>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</si>
  <si>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</si>
  <si>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</si>
  <si>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</si>
  <si>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</si>
  <si>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</si>
  <si>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</si>
  <si>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</si>
  <si>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</si>
  <si>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</si>
  <si>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</si>
  <si>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</si>
  <si>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</si>
  <si>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</si>
  <si>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</si>
  <si>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</si>
  <si>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</si>
  <si>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</si>
  <si>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</si>
  <si>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</si>
  <si>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</si>
  <si>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</si>
  <si>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</si>
  <si>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</si>
  <si>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</si>
  <si>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</si>
  <si>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</si>
  <si>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</si>
  <si>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</si>
  <si>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</si>
  <si>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</si>
  <si>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</si>
  <si>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</si>
  <si>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</si>
  <si>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</si>
  <si>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</si>
  <si>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</si>
  <si>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</si>
  <si>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</si>
  <si>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</si>
  <si>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</si>
  <si>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</si>
  <si>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</si>
  <si>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</si>
  <si>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</si>
  <si>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</si>
  <si>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</si>
  <si>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</si>
  <si>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</si>
  <si>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</si>
  <si>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</si>
  <si>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</si>
  <si>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</si>
  <si>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</si>
  <si>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</si>
  <si>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</si>
  <si>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</si>
  <si>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</si>
  <si>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</si>
  <si>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</si>
  <si>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</si>
  <si>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</si>
  <si>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</si>
  <si>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</si>
  <si>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</si>
  <si>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</si>
  <si>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</si>
  <si>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</si>
  <si>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</si>
  <si>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</si>
  <si>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</si>
  <si>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</si>
  <si>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</si>
  <si>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</si>
  <si>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</si>
  <si>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</si>
  <si>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</si>
  <si>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</si>
  <si>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</si>
  <si>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</si>
  <si>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</si>
  <si>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</si>
  <si>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</si>
  <si>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</si>
  <si>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</si>
  <si>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</si>
  <si>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</si>
  <si>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</si>
  <si>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</si>
  <si>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</si>
  <si>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</si>
  <si>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</si>
  <si>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</si>
  <si>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</si>
  <si>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</si>
  <si>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</si>
  <si>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</si>
  <si>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</si>
  <si>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</si>
  <si>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</si>
  <si>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</si>
  <si>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</si>
  <si>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</si>
  <si>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</si>
  <si>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</si>
  <si>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</si>
  <si>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</si>
  <si>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</si>
  <si>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</si>
  <si>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</si>
  <si>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</si>
  <si>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</si>
  <si>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</si>
  <si>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</si>
  <si>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</si>
  <si>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</si>
  <si>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</si>
  <si>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</si>
  <si>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</si>
  <si>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</si>
  <si>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</si>
  <si>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</si>
  <si>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</si>
  <si>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</si>
  <si>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</si>
  <si>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</si>
  <si>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</si>
  <si>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</si>
  <si>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</si>
  <si>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</si>
  <si>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</si>
  <si>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</si>
  <si>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</si>
  <si>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</si>
  <si>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</si>
  <si>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</si>
  <si>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</si>
  <si>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</si>
  <si>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</si>
  <si>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</si>
  <si>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</si>
  <si>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</si>
  <si>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</si>
  <si>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</si>
  <si>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</si>
  <si>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</si>
  <si>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</si>
  <si>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</si>
  <si>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</si>
  <si>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</si>
  <si>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</si>
  <si>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</si>
  <si>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</si>
  <si>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</si>
  <si>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</si>
  <si>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</si>
  <si>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</si>
  <si>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</si>
  <si>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</si>
  <si>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</si>
  <si>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</si>
  <si>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</si>
  <si>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</si>
  <si>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</si>
  <si>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</si>
  <si>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</si>
  <si>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</si>
  <si>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</si>
  <si>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</si>
  <si>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</si>
  <si>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</si>
  <si>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</si>
  <si>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</si>
  <si>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</si>
  <si>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</si>
  <si>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</si>
  <si>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</si>
  <si>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</si>
  <si>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</si>
  <si>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</si>
  <si>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</si>
  <si>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</si>
  <si>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</si>
  <si>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</si>
  <si>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</si>
  <si>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</si>
  <si>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</si>
  <si>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</si>
  <si>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</si>
  <si>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</si>
  <si>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</si>
  <si>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</si>
  <si>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</si>
  <si>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</si>
  <si>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</si>
  <si>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</si>
  <si>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</si>
  <si>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</si>
  <si>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</si>
  <si>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</si>
  <si>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</si>
  <si>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</si>
  <si>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</si>
  <si>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</si>
  <si>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</si>
  <si>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</si>
  <si>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</si>
  <si>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</si>
  <si>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</si>
  <si>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</si>
  <si>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</si>
  <si>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</si>
  <si>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</si>
  <si>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</si>
  <si>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</si>
  <si>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</si>
  <si>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</si>
  <si>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</si>
  <si>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</si>
  <si>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</si>
  <si>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</si>
  <si>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</si>
  <si>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</si>
  <si>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</si>
  <si>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</si>
  <si>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</si>
  <si>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</si>
  <si>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</si>
  <si>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</si>
  <si>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</si>
  <si>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</si>
  <si>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</si>
  <si>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</si>
  <si>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</si>
  <si>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</si>
  <si>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</si>
  <si>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</si>
  <si>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</si>
  <si>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</si>
  <si>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</si>
  <si>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</si>
  <si>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</si>
  <si>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</si>
  <si>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</si>
  <si>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</si>
  <si>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</si>
  <si>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</si>
  <si>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</si>
  <si>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</si>
  <si>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</si>
  <si>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</si>
  <si>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</si>
  <si>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</si>
  <si>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</si>
  <si>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</si>
  <si>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</si>
  <si>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</si>
  <si>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</si>
  <si>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</si>
  <si>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</si>
  <si>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</si>
  <si>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</si>
  <si>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</si>
  <si>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</si>
  <si>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</si>
  <si>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</si>
  <si>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</si>
  <si>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</si>
  <si>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</si>
  <si>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</si>
  <si>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</si>
  <si>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</si>
  <si>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</si>
  <si>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</si>
  <si>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</si>
  <si>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</si>
  <si>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</si>
  <si>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</si>
  <si>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</si>
  <si>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</si>
  <si>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</si>
  <si>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</si>
  <si>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</si>
  <si>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</si>
  <si>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</si>
  <si>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</si>
  <si>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</si>
  <si>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</si>
  <si>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</si>
  <si>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</si>
  <si>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</si>
  <si>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</si>
  <si>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</si>
  <si>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</si>
  <si>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</si>
  <si>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</si>
  <si>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</si>
  <si>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</si>
  <si>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</si>
  <si>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</si>
  <si>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</si>
  <si>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</si>
  <si>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</si>
  <si>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</si>
  <si>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</si>
  <si>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</si>
  <si>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</si>
  <si>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</si>
  <si>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</si>
  <si>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</si>
  <si>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</si>
  <si>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</si>
  <si>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</si>
  <si>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</si>
  <si>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</si>
  <si>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</si>
  <si>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</si>
  <si>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</si>
  <si>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</si>
  <si>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</si>
  <si>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</si>
  <si>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</si>
  <si>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</si>
  <si>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</si>
  <si>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</si>
  <si>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</si>
  <si>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</si>
  <si>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</si>
  <si>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</si>
  <si>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</si>
  <si>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</si>
  <si>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</si>
  <si>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</si>
  <si>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</si>
  <si>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</si>
  <si>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</si>
  <si>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</si>
  <si>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</si>
  <si>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</si>
  <si>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</si>
  <si>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</si>
  <si>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</si>
  <si>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</si>
  <si>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</si>
  <si>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</si>
  <si>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</si>
  <si>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</si>
  <si>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</si>
  <si>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</si>
  <si>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</si>
  <si>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</si>
  <si>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</si>
  <si>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</si>
  <si>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</si>
  <si>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</si>
  <si>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</si>
  <si>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</si>
  <si>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</si>
  <si>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</si>
  <si>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</si>
  <si>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</si>
  <si>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</si>
  <si>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</si>
  <si>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</si>
  <si>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</si>
  <si>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</si>
  <si>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</si>
  <si>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</si>
  <si>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</si>
  <si>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</si>
  <si>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</si>
  <si>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</si>
  <si>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</si>
  <si>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</si>
  <si>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</si>
  <si>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</si>
  <si>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</si>
  <si>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</si>
  <si>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</si>
  <si>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</si>
  <si>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</si>
  <si>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</si>
  <si>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</si>
  <si>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</si>
  <si>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</si>
  <si>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</si>
  <si>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</si>
  <si>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</si>
  <si>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</si>
  <si>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</si>
  <si>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</si>
  <si>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</si>
  <si>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</si>
  <si>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</si>
  <si>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</si>
  <si>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</si>
  <si>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</si>
  <si>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</si>
  <si>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</si>
  <si>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</si>
  <si>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</si>
  <si>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</si>
  <si>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</si>
  <si>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</si>
  <si>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</si>
  <si>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</si>
  <si>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</si>
  <si>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</si>
  <si>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</si>
  <si>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</si>
  <si>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</si>
  <si>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</si>
  <si>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</si>
  <si>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</si>
  <si>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</si>
  <si>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</si>
  <si>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</si>
  <si>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</si>
  <si>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</si>
  <si>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</si>
  <si>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</si>
  <si>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</si>
  <si>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</si>
  <si>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</si>
  <si>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</si>
  <si>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</si>
  <si>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</si>
  <si>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</si>
  <si>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</si>
  <si>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</si>
  <si>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</si>
  <si>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</si>
  <si>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</si>
  <si>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</si>
  <si>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</si>
  <si>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</si>
  <si>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</si>
  <si>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</si>
  <si>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</si>
  <si>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</si>
  <si>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</si>
  <si>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</si>
  <si>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</si>
  <si>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</si>
  <si>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</si>
  <si>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</si>
  <si>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</si>
  <si>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</si>
  <si>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</si>
  <si>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</si>
  <si>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</si>
  <si>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</si>
  <si>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</si>
  <si>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</si>
  <si>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</si>
  <si>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</si>
  <si>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</si>
  <si>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</si>
  <si>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</si>
  <si>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</si>
  <si>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</si>
  <si>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</si>
  <si>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</si>
  <si>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</si>
  <si>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</si>
  <si>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</si>
  <si>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</si>
  <si>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</si>
  <si>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</si>
  <si>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</si>
  <si>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</si>
  <si>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</si>
  <si>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</si>
  <si>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</si>
  <si>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</si>
  <si>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</si>
  <si>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</si>
  <si>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</si>
  <si>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</si>
  <si>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</si>
  <si>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</si>
  <si>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</si>
  <si>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</si>
  <si>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</si>
  <si>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</si>
  <si>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</si>
  <si>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</si>
  <si>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</si>
  <si>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</si>
  <si>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</si>
  <si>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</si>
  <si>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</si>
  <si>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</si>
  <si>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</si>
  <si>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</si>
  <si>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</si>
  <si>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</si>
  <si>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</si>
  <si>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</si>
  <si>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</si>
  <si>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</si>
  <si>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</si>
  <si>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</si>
  <si>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</si>
  <si>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</si>
  <si>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</si>
  <si>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</si>
  <si>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</si>
  <si>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</si>
  <si>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</si>
  <si>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</si>
  <si>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</si>
  <si>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</si>
  <si>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</si>
  <si>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</si>
  <si>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</si>
  <si>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</si>
  <si>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</si>
  <si>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</si>
  <si>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</si>
  <si>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</si>
  <si>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</si>
  <si>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</si>
  <si>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</si>
  <si>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</si>
  <si>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</si>
  <si>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</si>
  <si>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</si>
  <si>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</si>
  <si>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</si>
  <si>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</si>
  <si>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</si>
  <si>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</si>
  <si>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</si>
  <si>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</si>
  <si>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</si>
  <si>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</si>
  <si>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</si>
  <si>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</si>
  <si>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</si>
  <si>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</si>
  <si>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</si>
  <si>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</si>
  <si>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</si>
  <si>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</si>
  <si>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</si>
  <si>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</si>
  <si>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</si>
  <si>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</si>
  <si>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</si>
  <si>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</si>
  <si>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</si>
  <si>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</si>
  <si>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</si>
  <si>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</si>
  <si>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</si>
  <si>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</si>
  <si>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</si>
  <si>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</si>
  <si>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</si>
  <si>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</si>
  <si>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</si>
  <si>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</si>
  <si>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</si>
  <si>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</si>
  <si>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</si>
  <si>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</si>
  <si>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</si>
  <si>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</si>
  <si>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</si>
  <si>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</si>
  <si>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</si>
  <si>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</si>
  <si>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</si>
  <si>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</si>
  <si>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</si>
  <si>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</si>
  <si>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</si>
  <si>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</si>
  <si>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</si>
  <si>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</si>
  <si>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</si>
  <si>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</si>
  <si>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</si>
  <si>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</si>
  <si>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</si>
  <si>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</si>
  <si>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</si>
  <si>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</si>
  <si>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</si>
  <si>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</si>
  <si>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</si>
  <si>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</si>
  <si>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</si>
  <si>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</si>
  <si>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</si>
  <si>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</si>
  <si>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</si>
  <si>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</si>
  <si>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</si>
  <si>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</si>
  <si>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</si>
  <si>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</si>
  <si>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</si>
  <si>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</si>
  <si>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</si>
  <si>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</si>
  <si>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</si>
  <si>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</si>
  <si>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</si>
  <si>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</si>
  <si>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</si>
  <si>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</si>
  <si>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</si>
  <si>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</si>
  <si>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</si>
  <si>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</si>
  <si>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</si>
  <si>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</si>
  <si>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</si>
  <si>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</si>
  <si>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</si>
  <si>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</si>
  <si>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</si>
  <si>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</si>
  <si>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</si>
  <si>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</si>
  <si>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</si>
  <si>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</si>
  <si>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</si>
  <si>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</si>
  <si>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</si>
  <si>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</si>
  <si>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</si>
  <si>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</si>
  <si>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</si>
  <si>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</si>
  <si>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</si>
  <si>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</si>
  <si>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</si>
  <si>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</si>
  <si>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</si>
  <si>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</si>
  <si>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</si>
  <si>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</si>
  <si>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</si>
  <si>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</si>
  <si>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</si>
  <si>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</si>
  <si>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</si>
  <si>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</si>
  <si>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</si>
  <si>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</si>
  <si>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</si>
  <si>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</si>
  <si>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</si>
  <si>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</si>
  <si>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</si>
  <si>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</si>
  <si>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</si>
  <si>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</si>
  <si>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</si>
  <si>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</si>
  <si>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</si>
  <si>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</si>
  <si>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</si>
  <si>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</si>
  <si>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</si>
  <si>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</si>
  <si>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</si>
  <si>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</si>
  <si>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</si>
  <si>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</si>
  <si>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</si>
  <si>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</si>
  <si>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</si>
  <si>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</si>
  <si>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</si>
  <si>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</si>
  <si>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</si>
  <si>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</si>
  <si>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</si>
  <si>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</si>
  <si>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</si>
  <si>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</si>
  <si>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</si>
  <si>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</si>
  <si>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</si>
  <si>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</si>
  <si>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</si>
  <si>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</si>
  <si>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</si>
  <si>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</si>
  <si>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</si>
  <si>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</si>
  <si>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</si>
  <si>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</si>
  <si>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</si>
  <si>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</si>
  <si>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</si>
  <si>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</si>
  <si>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</si>
  <si>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</si>
  <si>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</si>
  <si>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</si>
  <si>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</si>
  <si>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</si>
  <si>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</si>
  <si>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</si>
  <si>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</si>
  <si>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</si>
  <si>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</si>
  <si>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</si>
  <si>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</si>
  <si>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</si>
  <si>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</si>
  <si>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</si>
  <si>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</si>
  <si>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</si>
  <si>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</si>
  <si>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</si>
  <si>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</si>
  <si>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</si>
  <si>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</si>
  <si>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</si>
  <si>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</si>
  <si>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</si>
  <si>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</si>
  <si>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</si>
  <si>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</si>
  <si>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</si>
  <si>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</si>
  <si>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</si>
  <si>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</si>
  <si>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</si>
  <si>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</si>
  <si>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</si>
  <si>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</si>
  <si>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</si>
  <si>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</si>
  <si>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</si>
  <si>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</si>
  <si>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</si>
  <si>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</si>
  <si>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</si>
  <si>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</si>
  <si>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</si>
  <si>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</si>
  <si>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</si>
  <si>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</si>
  <si>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</si>
  <si>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</si>
  <si>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</si>
  <si>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</si>
  <si>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</si>
  <si>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</si>
  <si>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</si>
  <si>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</si>
  <si>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</si>
  <si>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</si>
  <si>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</si>
  <si>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</si>
  <si>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</si>
  <si>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</si>
  <si>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</si>
  <si>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</si>
  <si>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</si>
  <si>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</si>
  <si>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</si>
  <si>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</si>
  <si>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</si>
  <si>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</si>
  <si>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</si>
  <si>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</si>
  <si>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</si>
  <si>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</si>
  <si>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</si>
  <si>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</si>
  <si>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</si>
  <si>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</si>
  <si>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</si>
  <si>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</si>
  <si>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</si>
  <si>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</si>
  <si>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</si>
  <si>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</si>
  <si>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</si>
  <si>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</si>
  <si>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</si>
  <si>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</si>
  <si>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</si>
  <si>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</si>
  <si>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</si>
  <si>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</si>
  <si>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</si>
  <si>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</si>
  <si>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</si>
  <si>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</si>
  <si>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</si>
  <si>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</si>
  <si>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</si>
  <si>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</si>
  <si>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</si>
  <si>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</si>
  <si>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</si>
  <si>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</si>
  <si>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</si>
  <si>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</si>
  <si>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</si>
  <si>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</si>
  <si>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</si>
  <si>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</si>
  <si>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</si>
  <si>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</si>
  <si>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</si>
  <si>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</si>
  <si>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</si>
  <si>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</si>
  <si>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</si>
  <si>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</si>
  <si>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</si>
  <si>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</si>
  <si>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</si>
  <si>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</si>
  <si>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</si>
  <si>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</si>
  <si>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</si>
  <si>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</si>
  <si>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</si>
  <si>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</si>
  <si>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</si>
  <si>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</si>
  <si>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</si>
  <si>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</si>
  <si>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</si>
  <si>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</si>
  <si>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</si>
  <si>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</si>
  <si>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</si>
  <si>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</si>
  <si>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</si>
  <si>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</si>
  <si>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</si>
  <si>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</si>
  <si>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</si>
  <si>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</si>
  <si>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</si>
  <si>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</si>
  <si>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</si>
  <si>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</si>
  <si>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</si>
  <si>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</si>
  <si>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</si>
  <si>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</si>
  <si>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</si>
  <si>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</si>
  <si>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</si>
  <si>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</si>
  <si>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</si>
  <si>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</si>
  <si>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</si>
  <si>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</si>
  <si>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</si>
  <si>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</si>
  <si>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</si>
  <si>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</si>
  <si>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</si>
  <si>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</si>
  <si>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</si>
  <si>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</si>
  <si>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</si>
  <si>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</si>
  <si>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</si>
  <si>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</si>
  <si>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</si>
  <si>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</si>
  <si>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</si>
  <si>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</si>
  <si>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</si>
  <si>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</si>
  <si>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</si>
  <si>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</si>
  <si>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</si>
  <si>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</si>
  <si>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</si>
  <si>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</si>
  <si>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</si>
  <si>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</si>
  <si>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</si>
  <si>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</si>
  <si>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</si>
  <si>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</si>
  <si>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</si>
  <si>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</si>
  <si>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</si>
  <si>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</si>
  <si>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</si>
  <si>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</si>
  <si>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</si>
  <si>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</si>
  <si>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</si>
  <si>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</si>
  <si>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</si>
  <si>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</si>
  <si>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</si>
  <si>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</si>
  <si>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</si>
  <si>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</si>
  <si>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</si>
  <si>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</si>
  <si>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</si>
  <si>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</si>
  <si>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</si>
  <si>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</si>
  <si>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</si>
  <si>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</si>
  <si>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</si>
  <si>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</si>
  <si>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</si>
  <si>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</si>
  <si>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</si>
  <si>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</si>
  <si>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</si>
  <si>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</si>
  <si>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</si>
  <si>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</si>
  <si>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</si>
  <si>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</si>
  <si>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</si>
  <si>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</si>
  <si>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</si>
  <si>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</si>
  <si>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</si>
  <si>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</si>
  <si>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</si>
  <si>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</si>
  <si>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</si>
  <si>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</si>
  <si>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</si>
  <si>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</si>
  <si>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</si>
  <si>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</si>
  <si>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</si>
  <si>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</si>
  <si>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</si>
  <si>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</si>
  <si>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</si>
  <si>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</si>
  <si>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</si>
  <si>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</si>
  <si>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</si>
  <si>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</si>
  <si>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</si>
  <si>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</si>
  <si>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</si>
  <si>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</si>
  <si>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</si>
  <si>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</si>
  <si>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</si>
  <si>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</si>
  <si>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</si>
  <si>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</si>
  <si>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</si>
  <si>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</si>
  <si>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</si>
  <si>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</si>
  <si>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</si>
  <si>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</si>
  <si>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</si>
  <si>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</si>
  <si>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</si>
  <si>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</si>
  <si>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</si>
  <si>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</si>
  <si>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</si>
  <si>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</si>
  <si>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</si>
  <si>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</si>
  <si>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</si>
  <si>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</si>
  <si>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</si>
  <si>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</si>
  <si>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</si>
  <si>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</si>
  <si>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</si>
  <si>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</si>
  <si>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</si>
  <si>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</si>
  <si>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</si>
  <si>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</si>
  <si>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</si>
  <si>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</si>
  <si>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</si>
  <si>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</si>
  <si>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</si>
  <si>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</si>
  <si>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</si>
  <si>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</si>
  <si>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</si>
  <si>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</si>
  <si>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</si>
  <si>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</si>
  <si>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</si>
  <si>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</si>
  <si>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</si>
  <si>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</si>
  <si>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</si>
  <si>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</si>
  <si>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</si>
  <si>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</si>
  <si>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</si>
  <si>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</si>
  <si>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</si>
  <si>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</si>
  <si>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</si>
  <si>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</si>
  <si>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</si>
  <si>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</si>
  <si>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</si>
  <si>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</si>
  <si>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</si>
  <si>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</si>
  <si>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</si>
  <si>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</si>
  <si>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</si>
  <si>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</si>
  <si>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</si>
  <si>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</si>
  <si>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</si>
  <si>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</si>
  <si>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</si>
  <si>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</si>
  <si>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</si>
  <si>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</si>
  <si>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</si>
  <si>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</si>
  <si>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</si>
  <si>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</si>
  <si>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</si>
  <si>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</si>
  <si>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</si>
  <si>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</si>
  <si>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</si>
  <si>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</si>
  <si>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</si>
  <si>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</si>
  <si>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</si>
  <si>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</si>
  <si>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</si>
  <si>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</si>
  <si>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</si>
  <si>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</si>
  <si>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</si>
  <si>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</si>
  <si>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</si>
  <si>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</si>
  <si>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</si>
  <si>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</si>
  <si>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</si>
  <si>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</si>
  <si>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</si>
  <si>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</si>
  <si>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</si>
  <si>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</si>
  <si>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</si>
  <si>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</si>
  <si>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</si>
  <si>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</si>
  <si>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</si>
  <si>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</si>
  <si>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</si>
  <si>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</si>
  <si>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</si>
  <si>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</si>
  <si>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</si>
  <si>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</si>
  <si>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</si>
  <si>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</si>
  <si>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</si>
  <si>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</si>
  <si>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</si>
  <si>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</si>
  <si>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</si>
  <si>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</si>
  <si>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</si>
  <si>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</si>
  <si>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</si>
  <si>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</si>
  <si>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</si>
  <si>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</si>
  <si>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</si>
  <si>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</si>
  <si>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</si>
  <si>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</si>
  <si>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</si>
  <si>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</si>
  <si>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</si>
  <si>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</si>
  <si>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</si>
  <si>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</si>
  <si>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</si>
  <si>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</si>
  <si>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</si>
  <si>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</si>
  <si>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</si>
  <si>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</si>
  <si>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</si>
  <si>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</si>
  <si>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</si>
  <si>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</si>
  <si>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</si>
  <si>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</si>
  <si>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</si>
  <si>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</si>
  <si>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</si>
  <si>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</si>
  <si>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</si>
  <si>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</si>
  <si>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</si>
  <si>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</si>
  <si>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</si>
  <si>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</si>
  <si>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</si>
  <si>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</si>
  <si>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</si>
  <si>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</si>
  <si>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</si>
  <si>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</si>
  <si>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</si>
  <si>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</si>
  <si>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</si>
  <si>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</si>
  <si>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</si>
  <si>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</si>
  <si>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</si>
  <si>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</si>
  <si>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</si>
  <si>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</si>
  <si>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</si>
  <si>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</si>
  <si>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</si>
  <si>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</si>
  <si>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</si>
  <si>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</si>
  <si>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</si>
  <si>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</si>
  <si>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</si>
  <si>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</si>
  <si>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</si>
  <si>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</si>
  <si>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</si>
  <si>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</si>
  <si>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</si>
  <si>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</si>
  <si>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</si>
  <si>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</si>
  <si>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</si>
  <si>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</si>
  <si>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</si>
  <si>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</si>
  <si>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</si>
  <si>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</si>
  <si>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</si>
  <si>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</si>
  <si>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</si>
  <si>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</si>
  <si>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</si>
  <si>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</si>
  <si>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</si>
  <si>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</si>
  <si>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</si>
  <si>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</si>
  <si>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</si>
  <si>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</si>
  <si>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</si>
  <si>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</si>
  <si>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</si>
  <si>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</si>
  <si>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</si>
  <si>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</si>
  <si>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</si>
  <si>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</si>
  <si>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</si>
  <si>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</si>
  <si>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</si>
  <si>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</si>
  <si>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</si>
  <si>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</si>
  <si>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</si>
  <si>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</si>
  <si>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</si>
  <si>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</si>
  <si>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</si>
  <si>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</si>
  <si>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</si>
  <si>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</si>
  <si>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</si>
  <si>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</si>
  <si>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</si>
  <si>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</si>
  <si>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</si>
  <si>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</si>
  <si>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</si>
  <si>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</si>
  <si>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</si>
  <si>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</si>
  <si>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</si>
  <si>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</si>
  <si>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</si>
  <si>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</si>
  <si>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</si>
  <si>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</si>
  <si>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</si>
  <si>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</si>
  <si>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</si>
  <si>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</si>
  <si>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</si>
  <si>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</si>
  <si>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</si>
  <si>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</si>
  <si>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</si>
  <si>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</si>
  <si>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</si>
  <si>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</si>
  <si>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</si>
  <si>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</si>
  <si>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</si>
  <si>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</si>
  <si>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</si>
  <si>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</si>
  <si>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</si>
  <si>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</si>
  <si>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</si>
  <si>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</si>
  <si>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</si>
  <si>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</si>
  <si>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</si>
  <si>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</si>
  <si>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</si>
  <si>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</si>
  <si>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</si>
  <si>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</si>
  <si>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</si>
  <si>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</si>
  <si>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</si>
  <si>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</si>
  <si>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</si>
  <si>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</si>
  <si>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</si>
  <si>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</si>
  <si>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</si>
  <si>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</si>
  <si>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</si>
  <si>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</si>
  <si>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</si>
  <si>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</si>
  <si>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</si>
  <si>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</si>
  <si>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</si>
  <si>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</si>
  <si>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</si>
  <si>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</si>
  <si>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</si>
  <si>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</si>
  <si>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</si>
  <si>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</si>
  <si>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</si>
  <si>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</si>
  <si>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</si>
  <si>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</si>
  <si>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</si>
  <si>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</si>
  <si>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</si>
  <si>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</si>
  <si>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</si>
  <si>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</si>
  <si>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</si>
  <si>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</si>
  <si>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</si>
  <si>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</si>
  <si>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</si>
  <si>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</si>
  <si>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</si>
  <si>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</si>
  <si>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</si>
  <si>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</si>
  <si>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</si>
  <si>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</si>
  <si>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</si>
  <si>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</si>
  <si>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</si>
  <si>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</si>
  <si>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</si>
  <si>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</si>
  <si>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</si>
  <si>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</si>
  <si>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</si>
  <si>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</si>
  <si>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</si>
  <si>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</si>
  <si>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</si>
  <si>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</si>
  <si>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</si>
  <si>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</si>
  <si>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</si>
  <si>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</si>
  <si>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</si>
  <si>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</si>
  <si>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</si>
  <si>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</si>
  <si>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</si>
  <si>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</si>
  <si>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</si>
  <si>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</si>
  <si>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</si>
  <si>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</si>
  <si>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</si>
  <si>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</si>
  <si>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</si>
  <si>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</si>
  <si>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</si>
  <si>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</si>
  <si>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</si>
  <si>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</si>
  <si>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</si>
  <si>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</si>
  <si>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</si>
  <si>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</si>
  <si>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</si>
  <si>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</si>
  <si>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</si>
  <si>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</si>
  <si>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</si>
  <si>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</si>
  <si>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</si>
  <si>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</si>
  <si>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</si>
  <si>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</si>
  <si>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</si>
  <si>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</si>
  <si>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</si>
  <si>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</si>
  <si>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</si>
  <si>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</si>
  <si>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</si>
  <si>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</si>
  <si>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</si>
  <si>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</si>
  <si>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</si>
  <si>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</si>
  <si>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</si>
  <si>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</si>
  <si>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</si>
  <si>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</si>
  <si>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</si>
  <si>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</si>
  <si>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</si>
  <si>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</si>
  <si>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</si>
  <si>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</si>
  <si>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</si>
  <si>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</si>
  <si>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</si>
  <si>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</si>
  <si>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</si>
  <si>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</si>
  <si>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</si>
  <si>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</si>
  <si>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</si>
  <si>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</si>
  <si>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</si>
  <si>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</si>
  <si>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</si>
  <si>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</si>
  <si>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</si>
  <si>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</si>
  <si>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</si>
  <si>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</si>
  <si>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</si>
  <si>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</si>
  <si>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</si>
  <si>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</si>
  <si>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</si>
  <si>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</si>
  <si>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</si>
  <si>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</si>
  <si>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</si>
  <si>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</si>
  <si>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</si>
  <si>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</si>
  <si>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</si>
  <si>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</si>
  <si>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</si>
  <si>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</si>
  <si>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</si>
  <si>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</si>
  <si>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</si>
  <si>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</si>
  <si>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</si>
  <si>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</si>
  <si>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</si>
  <si>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</si>
  <si>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</si>
  <si>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</si>
  <si>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</si>
  <si>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</si>
  <si>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</si>
  <si>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</si>
  <si>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</si>
  <si>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</si>
  <si>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</si>
  <si>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</si>
  <si>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</si>
  <si>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</si>
  <si>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</si>
  <si>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</si>
  <si>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</si>
  <si>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</si>
  <si>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</si>
  <si>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</si>
  <si>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</si>
  <si>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</si>
  <si>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</si>
  <si>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</si>
  <si>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</si>
  <si>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</si>
  <si>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</si>
  <si>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</si>
  <si>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</si>
  <si>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</si>
  <si>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</si>
  <si>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</si>
  <si>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</si>
  <si>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</si>
  <si>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</si>
  <si>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</si>
  <si>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</si>
  <si>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</si>
  <si>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</si>
  <si>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</si>
  <si>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</si>
  <si>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</si>
  <si>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</si>
  <si>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</si>
  <si>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</si>
  <si>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</si>
  <si>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</si>
  <si>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</si>
  <si>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</si>
  <si>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</si>
  <si>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</si>
  <si>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</si>
  <si>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</si>
  <si>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</si>
  <si>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</si>
  <si>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</si>
  <si>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</si>
  <si>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</si>
  <si>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</si>
  <si>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</si>
  <si>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</si>
  <si>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</si>
  <si>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</si>
  <si>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</si>
  <si>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</si>
  <si>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</si>
  <si>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</si>
  <si>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</si>
  <si>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</si>
  <si>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</si>
  <si>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</si>
  <si>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</si>
  <si>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</si>
  <si>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</si>
  <si>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</si>
  <si>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</si>
  <si>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</si>
  <si>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</si>
  <si>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</si>
  <si>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</si>
  <si>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</si>
  <si>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</si>
  <si>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</si>
  <si>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</si>
  <si>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</si>
  <si>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</si>
  <si>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</si>
  <si>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</si>
  <si>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</si>
  <si>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</si>
  <si>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</si>
  <si>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</si>
  <si>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</si>
  <si>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</si>
  <si>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</si>
  <si>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</si>
  <si>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</si>
  <si>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</si>
  <si>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</si>
  <si>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</si>
  <si>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</si>
  <si>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</si>
  <si>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</si>
  <si>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</si>
  <si>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</si>
  <si>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</si>
  <si>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</si>
  <si>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</si>
  <si>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</si>
  <si>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</si>
  <si>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</si>
  <si>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</si>
  <si>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</si>
  <si>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</si>
  <si>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</si>
  <si>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</si>
  <si>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</si>
  <si>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</si>
  <si>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</si>
  <si>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</si>
  <si>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</si>
  <si>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</si>
  <si>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</si>
  <si>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</si>
  <si>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</si>
  <si>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</si>
  <si>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</si>
  <si>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</si>
  <si>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</si>
  <si>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</si>
  <si>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</si>
  <si>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</si>
  <si>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</si>
  <si>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</si>
  <si>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</si>
  <si>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</si>
  <si>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</si>
  <si>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</si>
  <si>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</si>
  <si>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</si>
  <si>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</si>
  <si>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</si>
  <si>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</si>
  <si>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</si>
  <si>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</si>
  <si>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</si>
  <si>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</si>
  <si>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</si>
  <si>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</si>
  <si>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</si>
  <si>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</si>
  <si>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</si>
  <si>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</si>
  <si>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</si>
  <si>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</si>
  <si>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</si>
  <si>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</si>
  <si>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</si>
  <si>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</si>
  <si>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</si>
  <si>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</si>
  <si>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</si>
  <si>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</si>
  <si>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</si>
  <si>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</si>
  <si>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</si>
  <si>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</si>
  <si>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</si>
  <si>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</si>
  <si>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</si>
  <si>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</si>
  <si>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</si>
  <si>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</si>
  <si>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</si>
  <si>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</si>
  <si>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</si>
  <si>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</si>
  <si>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</si>
  <si>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</si>
  <si>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</si>
  <si>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</si>
  <si>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</si>
  <si>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</si>
  <si>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</si>
  <si>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</si>
  <si>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</si>
  <si>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</si>
  <si>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</si>
  <si>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</si>
  <si>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</si>
  <si>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</si>
  <si>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</si>
  <si>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</si>
  <si>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</si>
  <si>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</si>
  <si>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</si>
  <si>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</si>
  <si>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</si>
  <si>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</si>
  <si>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</si>
  <si>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</si>
  <si>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</si>
  <si>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</si>
  <si>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</si>
  <si>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</si>
  <si>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</si>
  <si>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</si>
  <si>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</si>
  <si>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</si>
  <si>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</si>
  <si>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</si>
  <si>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</si>
  <si>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</si>
  <si>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</si>
  <si>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</si>
  <si>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</si>
  <si>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</si>
  <si>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</si>
  <si>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</si>
  <si>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</si>
  <si>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</si>
  <si>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</si>
  <si>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</si>
  <si>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</si>
  <si>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</si>
  <si>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</si>
  <si>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</si>
  <si>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</si>
  <si>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</si>
  <si>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</si>
  <si>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</si>
  <si>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</si>
  <si>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</si>
  <si>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</si>
  <si>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</si>
  <si>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</si>
  <si>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</si>
  <si>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</si>
  <si>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</si>
  <si>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</si>
  <si>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</si>
  <si>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</si>
  <si>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</si>
  <si>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</si>
  <si>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</si>
  <si>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</si>
  <si>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</si>
  <si>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</si>
  <si>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</si>
  <si>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</si>
  <si>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</si>
  <si>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</si>
  <si>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</si>
  <si>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</si>
  <si>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</si>
  <si>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</si>
  <si>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</si>
  <si>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</si>
  <si>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</si>
  <si>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</si>
  <si>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</si>
  <si>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</si>
  <si>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</si>
  <si>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</si>
  <si>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</si>
  <si>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</si>
  <si>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</si>
  <si>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</si>
  <si>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</si>
  <si>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</si>
  <si>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</si>
  <si>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</si>
  <si>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</si>
  <si>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</si>
  <si>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</si>
  <si>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</si>
  <si>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</si>
  <si>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</si>
  <si>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</si>
  <si>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</si>
  <si>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</si>
  <si>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</si>
  <si>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</si>
  <si>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</si>
  <si>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</si>
  <si>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</si>
  <si>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</si>
  <si>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</si>
  <si>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</si>
  <si>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</si>
  <si>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</si>
  <si>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</si>
  <si>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</si>
  <si>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</si>
  <si>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</si>
  <si>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</si>
  <si>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</si>
  <si>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</si>
  <si>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</si>
  <si>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</si>
  <si>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</si>
  <si>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</si>
  <si>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</si>
  <si>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</si>
  <si>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</si>
  <si>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</si>
  <si>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</si>
  <si>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</si>
  <si>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</si>
  <si>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</si>
  <si>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</si>
  <si>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</si>
  <si>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</si>
  <si>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</si>
  <si>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</si>
  <si>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</si>
  <si>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</si>
  <si>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</si>
  <si>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</si>
  <si>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</si>
  <si>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</si>
  <si>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</si>
  <si>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</si>
  <si>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</si>
  <si>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</si>
  <si>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</si>
  <si>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</si>
  <si>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</si>
  <si>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</si>
  <si>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</si>
  <si>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</si>
  <si>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</si>
  <si>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</si>
  <si>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</si>
  <si>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</si>
  <si>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</si>
  <si>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</si>
  <si>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</si>
  <si>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</si>
  <si>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</si>
  <si>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</si>
  <si>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</si>
  <si>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</si>
  <si>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</si>
  <si>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</si>
  <si>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</si>
  <si>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</si>
  <si>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</si>
  <si>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</si>
  <si>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</si>
  <si>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</si>
  <si>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</si>
  <si>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</si>
  <si>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</si>
  <si>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</si>
  <si>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</si>
  <si>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</si>
  <si>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</si>
  <si>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</si>
  <si>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</si>
  <si>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</si>
  <si>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</si>
  <si>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</si>
  <si>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</si>
  <si>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</si>
  <si>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</si>
  <si>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</si>
  <si>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</si>
  <si>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</si>
  <si>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</si>
  <si>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</si>
  <si>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</si>
  <si>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</si>
  <si>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</si>
  <si>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</si>
  <si>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</si>
  <si>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</si>
  <si>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</si>
  <si>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</si>
  <si>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</si>
  <si>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</si>
  <si>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</si>
  <si>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</si>
  <si>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</si>
  <si>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</si>
  <si>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</si>
  <si>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</si>
  <si>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</si>
  <si>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</si>
  <si>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</si>
  <si>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</si>
  <si>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</si>
  <si>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</si>
  <si>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</si>
  <si>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</si>
  <si>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</si>
  <si>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</si>
  <si>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</si>
  <si>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</si>
  <si>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</si>
  <si>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</si>
  <si>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</si>
  <si>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</si>
  <si>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</si>
  <si>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</si>
  <si>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</si>
  <si>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</si>
  <si>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</si>
  <si>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</si>
  <si>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</si>
  <si>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</si>
  <si>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</si>
  <si>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</si>
  <si>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</si>
  <si>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</si>
  <si>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</si>
  <si>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</si>
  <si>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</si>
  <si>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</si>
  <si>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</si>
  <si>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</si>
  <si>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</si>
  <si>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</si>
  <si>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</si>
  <si>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</si>
  <si>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</si>
  <si>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</si>
  <si>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</si>
  <si>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</si>
  <si>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</si>
  <si>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</si>
  <si>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</si>
  <si>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</si>
  <si>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</si>
  <si>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</si>
  <si>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</si>
  <si>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</si>
  <si>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</si>
  <si>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</si>
  <si>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</si>
  <si>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</si>
  <si>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</si>
  <si>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</si>
  <si>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</si>
  <si>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</si>
  <si>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</si>
  <si>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</si>
  <si>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</si>
  <si>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</si>
  <si>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</si>
  <si>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</si>
  <si>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</si>
  <si>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</si>
  <si>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</si>
  <si>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</si>
  <si>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</si>
  <si>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</si>
  <si>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</si>
  <si>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</si>
  <si>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</si>
  <si>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</si>
  <si>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</si>
  <si>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</si>
  <si>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</si>
  <si>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</si>
  <si>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</si>
  <si>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</si>
  <si>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</si>
  <si>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</si>
  <si>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</si>
  <si>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</si>
  <si>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</si>
  <si>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</si>
  <si>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</si>
  <si>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</si>
  <si>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</si>
  <si>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</si>
  <si>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</si>
  <si>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</si>
  <si>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</si>
  <si>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</si>
  <si>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</si>
  <si>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</si>
  <si>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</si>
  <si>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</si>
  <si>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</si>
  <si>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</si>
  <si>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</si>
  <si>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</si>
  <si>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</si>
  <si>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</si>
  <si>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</si>
  <si>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</si>
  <si>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</si>
  <si>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</si>
  <si>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</si>
  <si>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</si>
  <si>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</si>
  <si>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</si>
  <si>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</si>
  <si>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</si>
  <si>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</si>
  <si>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</si>
  <si>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</si>
  <si>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</si>
  <si>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</si>
  <si>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</si>
  <si>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</si>
  <si>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</si>
  <si>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</si>
  <si>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</si>
  <si>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</si>
  <si>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</si>
  <si>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</si>
  <si>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</si>
  <si>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</si>
  <si>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</si>
  <si>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</si>
  <si>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</si>
  <si>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</si>
  <si>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</si>
  <si>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</si>
  <si>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</si>
  <si>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</si>
  <si>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</si>
  <si>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</si>
  <si>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</si>
  <si>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</si>
  <si>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</si>
  <si>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</si>
  <si>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</si>
  <si>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</si>
  <si>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</si>
  <si>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</si>
  <si>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</si>
  <si>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</si>
  <si>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</si>
  <si>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</si>
  <si>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</si>
  <si>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</si>
  <si>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</si>
  <si>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</si>
  <si>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</si>
  <si>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</si>
  <si>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</si>
  <si>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</si>
  <si>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</si>
  <si>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</si>
  <si>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</si>
  <si>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</si>
  <si>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</si>
  <si>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</si>
  <si>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</si>
  <si>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</si>
  <si>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</si>
  <si>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</si>
  <si>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</si>
  <si>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</si>
  <si>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</si>
  <si>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</si>
  <si>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</si>
  <si>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</si>
  <si>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</si>
  <si>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</si>
  <si>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</si>
  <si>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</si>
  <si>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</si>
  <si>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</si>
  <si>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</si>
  <si>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</si>
  <si>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</si>
  <si>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</si>
  <si>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</si>
  <si>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</si>
  <si>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</si>
  <si>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</si>
  <si>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</si>
  <si>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</si>
  <si>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</si>
  <si>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</si>
  <si>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</si>
  <si>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</si>
  <si>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</si>
  <si>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</si>
  <si>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</si>
  <si>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</si>
  <si>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</si>
  <si>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</si>
  <si>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</si>
  <si>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</si>
  <si>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</si>
  <si>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</si>
  <si>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</si>
  <si>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</si>
  <si>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</si>
  <si>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</si>
  <si>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</si>
  <si>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</si>
  <si>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</si>
  <si>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</si>
  <si>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</si>
  <si>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</si>
  <si>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</si>
  <si>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</si>
  <si>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</si>
  <si>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</si>
  <si>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</si>
  <si>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</si>
  <si>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</si>
  <si>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</si>
  <si>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</si>
  <si>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</si>
  <si>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</si>
  <si>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</si>
  <si>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</si>
  <si>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</si>
  <si>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</si>
  <si>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</si>
  <si>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</si>
  <si>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</si>
  <si>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</si>
  <si>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</si>
  <si>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</si>
  <si>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</si>
  <si>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</si>
  <si>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</si>
  <si>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</si>
  <si>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</si>
  <si>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</si>
  <si>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</si>
  <si>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</si>
  <si>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</si>
  <si>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</si>
  <si>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</si>
  <si>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</si>
  <si>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</si>
  <si>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</si>
  <si>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</si>
  <si>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</si>
  <si>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</si>
  <si>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</si>
  <si>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</si>
  <si>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</si>
  <si>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</si>
  <si>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</si>
  <si>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</si>
  <si>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</si>
  <si>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</si>
  <si>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</si>
  <si>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</si>
  <si>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</si>
  <si>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</si>
  <si>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</si>
  <si>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</si>
  <si>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</si>
  <si>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</si>
  <si>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</si>
  <si>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</si>
  <si>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</si>
  <si>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</si>
  <si>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</si>
  <si>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</si>
  <si>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</si>
  <si>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</si>
  <si>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</si>
  <si>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</si>
  <si>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</si>
  <si>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</si>
  <si>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</si>
  <si>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</si>
  <si>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</si>
  <si>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</si>
  <si>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</si>
  <si>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</si>
  <si>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</si>
  <si>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</si>
  <si>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</si>
  <si>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</si>
  <si>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</si>
  <si>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</si>
  <si>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</si>
  <si>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</si>
  <si>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</si>
  <si>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</si>
  <si>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</si>
  <si>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</si>
  <si>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</si>
  <si>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</si>
  <si>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</si>
  <si>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</si>
  <si>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</si>
  <si>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</si>
  <si>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</si>
  <si>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</si>
  <si>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</si>
  <si>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</si>
  <si>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</si>
  <si>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</si>
  <si>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</si>
  <si>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</si>
  <si>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</si>
  <si>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</si>
  <si>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</si>
  <si>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</si>
  <si>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</si>
  <si>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</si>
  <si>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</si>
  <si>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</si>
  <si>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</si>
  <si>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</si>
  <si>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</si>
  <si>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</si>
  <si>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</si>
  <si>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</si>
  <si>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</si>
  <si>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</si>
  <si>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</si>
  <si>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</si>
  <si>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</si>
  <si>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</si>
  <si>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</si>
  <si>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</si>
  <si>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</si>
  <si>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</si>
  <si>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</si>
  <si>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</si>
  <si>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</si>
  <si>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</si>
  <si>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</si>
  <si>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</si>
  <si>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</si>
  <si>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</si>
  <si>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</si>
  <si>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</si>
  <si>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</si>
  <si>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</si>
  <si>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</si>
  <si>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</si>
  <si>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</si>
  <si>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</si>
  <si>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</si>
  <si>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</si>
  <si>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</si>
  <si>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</si>
  <si>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</si>
  <si>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</si>
  <si>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</si>
  <si>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</si>
  <si>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</si>
  <si>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</si>
  <si>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</si>
  <si>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</si>
  <si>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</si>
  <si>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</si>
  <si>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</si>
  <si>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</si>
  <si>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</si>
  <si>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</si>
  <si>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</si>
  <si>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</si>
  <si>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</si>
  <si>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</si>
  <si>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</si>
  <si>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</si>
  <si>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</si>
  <si>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</si>
  <si>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</si>
  <si>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</si>
  <si>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</si>
  <si>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</si>
  <si>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</si>
  <si>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</si>
  <si>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</si>
  <si>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</si>
  <si>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</si>
  <si>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</si>
  <si>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</si>
  <si>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</si>
  <si>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</si>
  <si>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</si>
  <si>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</si>
  <si>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</si>
  <si>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</si>
  <si>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</si>
  <si>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</si>
  <si>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</si>
  <si>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</si>
  <si>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</si>
  <si>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</si>
  <si>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</si>
  <si>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</si>
  <si>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</si>
  <si>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</si>
  <si>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</si>
  <si>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</si>
  <si>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</si>
  <si>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</si>
  <si>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</si>
  <si>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</si>
  <si>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</si>
  <si>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</si>
  <si>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</si>
  <si>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</si>
  <si>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</si>
  <si>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</si>
  <si>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</si>
  <si>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</si>
  <si>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</si>
  <si>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</si>
  <si>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</si>
  <si>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</si>
  <si>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</si>
  <si>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</si>
  <si>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</si>
  <si>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</si>
  <si>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</si>
  <si>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</si>
  <si>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</si>
  <si>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</si>
  <si>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</si>
  <si>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</si>
  <si>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</si>
  <si>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</si>
  <si>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</si>
  <si>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</si>
  <si>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</si>
  <si>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</si>
  <si>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</si>
  <si>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</si>
  <si>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</si>
  <si>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</si>
  <si>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</si>
  <si>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</si>
  <si>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</si>
  <si>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</si>
  <si>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</si>
  <si>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</si>
  <si>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</si>
  <si>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</si>
  <si>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</si>
  <si>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</si>
  <si>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</si>
  <si>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</si>
  <si>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</si>
  <si>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</si>
  <si>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</si>
  <si>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</si>
  <si>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</si>
  <si>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</si>
  <si>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</si>
  <si>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</si>
  <si>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</si>
  <si>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</si>
  <si>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</si>
  <si>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</si>
  <si>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</si>
  <si>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</si>
  <si>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</si>
  <si>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</si>
  <si>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</si>
  <si>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</si>
  <si>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</si>
  <si>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</si>
  <si>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</si>
  <si>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</si>
  <si>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</si>
  <si>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</si>
  <si>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</si>
  <si>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</si>
  <si>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</si>
  <si>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</si>
  <si>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</si>
  <si>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</si>
  <si>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</si>
  <si>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</si>
  <si>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</si>
  <si>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</si>
  <si>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</si>
  <si>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</si>
  <si>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</si>
  <si>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</si>
  <si>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</si>
  <si>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</si>
  <si>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</si>
  <si>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</si>
  <si>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</si>
  <si>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</si>
  <si>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</si>
  <si>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</si>
  <si>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</si>
  <si>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</si>
  <si>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</si>
  <si>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</si>
  <si>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</si>
  <si>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</si>
  <si>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</si>
  <si>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</si>
  <si>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</si>
  <si>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</si>
  <si>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</si>
  <si>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</si>
  <si>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</si>
  <si>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</si>
  <si>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</si>
  <si>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</si>
  <si>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</si>
  <si>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</si>
  <si>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</si>
  <si>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</si>
  <si>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</si>
  <si>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</si>
  <si>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</si>
  <si>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</si>
  <si>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</si>
  <si>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</si>
  <si>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</si>
  <si>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</si>
  <si>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</si>
  <si>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</si>
  <si>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</si>
  <si>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</si>
  <si>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</si>
  <si>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</si>
  <si>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</si>
  <si>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</si>
  <si>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</si>
  <si>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</si>
  <si>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</si>
  <si>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</si>
  <si>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</si>
  <si>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</si>
  <si>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</si>
  <si>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</si>
  <si>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</si>
  <si>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</si>
  <si>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</si>
  <si>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</si>
  <si>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</si>
  <si>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</si>
  <si>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</si>
  <si>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</si>
  <si>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</si>
  <si>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</si>
  <si>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</si>
  <si>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</si>
  <si>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</si>
  <si>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</si>
  <si>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</si>
  <si>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</si>
  <si>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</si>
  <si>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</si>
  <si>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</si>
  <si>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</si>
  <si>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</si>
  <si>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</si>
  <si>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</si>
  <si>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</si>
  <si>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</si>
  <si>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</si>
  <si>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</si>
  <si>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</si>
  <si>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</si>
  <si>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</si>
  <si>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</si>
  <si>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</si>
  <si>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</si>
  <si>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</si>
  <si>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</si>
  <si>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</si>
  <si>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</si>
  <si>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</si>
  <si>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</si>
  <si>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</si>
  <si>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</si>
  <si>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</si>
  <si>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</si>
  <si>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</si>
  <si>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</si>
  <si>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</si>
  <si>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</si>
  <si>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</si>
  <si>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</si>
  <si>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</si>
  <si>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</si>
  <si>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</si>
  <si>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</si>
  <si>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</si>
  <si>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</si>
  <si>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</si>
  <si>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</si>
  <si>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</si>
  <si>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</si>
  <si>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</si>
  <si>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</si>
  <si>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</si>
  <si>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</si>
  <si>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</si>
  <si>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</si>
  <si>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</si>
  <si>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</si>
  <si>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</si>
  <si>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</si>
  <si>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</si>
  <si>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</si>
  <si>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</si>
  <si>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</si>
  <si>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</si>
  <si>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</si>
  <si>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</si>
  <si>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</si>
  <si>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</si>
  <si>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</si>
  <si>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</si>
  <si>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</si>
  <si>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</si>
  <si>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</si>
  <si>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</si>
  <si>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</si>
  <si>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</si>
  <si>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</si>
  <si>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</si>
  <si>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</si>
  <si>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</si>
  <si>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</si>
  <si>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</si>
  <si>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</si>
  <si>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</si>
  <si>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</si>
  <si>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</si>
  <si>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</si>
  <si>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</si>
  <si>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</si>
  <si>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</si>
  <si>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</si>
  <si>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</si>
  <si>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</si>
  <si>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</si>
  <si>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</si>
  <si>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</si>
  <si>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</si>
  <si>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</si>
  <si>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</si>
  <si>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</si>
  <si>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</si>
  <si>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</si>
  <si>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</si>
  <si>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</si>
  <si>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</si>
  <si>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</si>
  <si>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</si>
  <si>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</si>
  <si>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</si>
  <si>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</si>
  <si>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</si>
  <si>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</si>
  <si>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</si>
  <si>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</si>
  <si>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</si>
  <si>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</si>
  <si>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</si>
  <si>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</si>
  <si>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</si>
  <si>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</si>
  <si>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</si>
  <si>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</si>
  <si>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</si>
  <si>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</si>
  <si>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</si>
  <si>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</si>
  <si>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</si>
  <si>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</si>
  <si>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</si>
  <si>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</si>
  <si>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</si>
  <si>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</si>
  <si>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</si>
  <si>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</si>
  <si>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</si>
  <si>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</si>
  <si>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</si>
  <si>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</si>
  <si>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</si>
  <si>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</si>
  <si>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</si>
  <si>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</si>
  <si>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</si>
  <si>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</si>
  <si>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</si>
  <si>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</si>
  <si>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</si>
  <si>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</si>
  <si>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</si>
  <si>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</si>
  <si>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</si>
  <si>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</si>
  <si>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</si>
  <si>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</si>
  <si>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</si>
  <si>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</si>
  <si>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</si>
  <si>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</si>
  <si>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</si>
  <si>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</si>
  <si>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</si>
  <si>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</si>
  <si>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</si>
  <si>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</si>
  <si>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</si>
  <si>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</si>
  <si>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</si>
  <si>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</si>
  <si>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</si>
  <si>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</si>
  <si>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</si>
  <si>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</si>
  <si>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</si>
  <si>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</si>
  <si>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</si>
  <si>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</si>
  <si>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</si>
  <si>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</si>
  <si>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</si>
  <si>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</si>
  <si>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</si>
  <si>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</si>
  <si>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</si>
  <si>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</si>
  <si>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</si>
  <si>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</si>
  <si>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</si>
  <si>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</si>
  <si>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</si>
  <si>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</si>
  <si>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</si>
  <si>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</si>
  <si>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</si>
  <si>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</si>
  <si>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</si>
  <si>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</si>
  <si>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</si>
  <si>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</si>
  <si>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</si>
  <si>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</si>
  <si>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</si>
  <si>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</si>
  <si>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</si>
  <si>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</si>
  <si>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</si>
  <si>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</si>
  <si>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</si>
  <si>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</si>
  <si>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</si>
  <si>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</si>
  <si>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</si>
  <si>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</si>
  <si>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</si>
  <si>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</si>
  <si>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</si>
  <si>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</si>
  <si>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</si>
  <si>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</si>
  <si>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</si>
  <si>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</si>
  <si>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</si>
  <si>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</si>
  <si>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</si>
  <si>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</si>
  <si>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</si>
  <si>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</si>
  <si>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</si>
  <si>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</si>
  <si>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</si>
  <si>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</si>
  <si>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</si>
  <si>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</si>
  <si>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</si>
  <si>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</si>
  <si>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</si>
  <si>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</si>
  <si>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</si>
  <si>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</si>
  <si>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</si>
  <si>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</si>
  <si>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</si>
  <si>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</si>
  <si>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</si>
  <si>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</si>
  <si>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</si>
  <si>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</si>
  <si>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</si>
  <si>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</si>
  <si>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</si>
  <si>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</si>
  <si>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</si>
  <si>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</si>
  <si>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</si>
  <si>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</si>
  <si>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</si>
  <si>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</si>
  <si>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</si>
  <si>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</si>
  <si>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</si>
  <si>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</si>
  <si>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</si>
  <si>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</si>
  <si>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</si>
  <si>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</si>
  <si>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</si>
  <si>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</si>
  <si>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</si>
  <si>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</si>
  <si>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</si>
  <si>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</si>
  <si>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</si>
  <si>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</si>
  <si>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</si>
  <si>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</si>
  <si>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</si>
  <si>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</si>
  <si>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</si>
  <si>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</si>
  <si>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</si>
  <si>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</si>
  <si>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</si>
  <si>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</si>
  <si>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</si>
  <si>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</si>
  <si>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</si>
  <si>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</si>
  <si>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</si>
  <si>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</si>
  <si>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</si>
  <si>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</si>
  <si>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</si>
  <si>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</si>
  <si>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</si>
  <si>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</si>
  <si>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</si>
  <si>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</si>
  <si>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</si>
  <si>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</si>
  <si>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</si>
  <si>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</si>
  <si>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</si>
  <si>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</si>
  <si>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</si>
  <si>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</si>
  <si>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</si>
  <si>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</si>
  <si>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</si>
  <si>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</si>
  <si>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</si>
  <si>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</si>
  <si>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</si>
  <si>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</si>
  <si>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</si>
  <si>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</si>
  <si>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</si>
  <si>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</si>
  <si>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</si>
  <si>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</si>
  <si>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</si>
  <si>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</si>
  <si>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</si>
  <si>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</si>
  <si>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</si>
  <si>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</si>
  <si>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</si>
  <si>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</si>
  <si>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</si>
  <si>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</si>
  <si>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</si>
  <si>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</si>
  <si>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</si>
  <si>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</si>
  <si>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</si>
  <si>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</si>
  <si>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</si>
  <si>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</si>
  <si>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</si>
  <si>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</si>
  <si>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</si>
  <si>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</si>
  <si>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</si>
  <si>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</si>
  <si>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</si>
  <si>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</si>
  <si>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</si>
  <si>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</si>
  <si>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</si>
  <si>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</si>
  <si>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</si>
  <si>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</si>
  <si>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</si>
  <si>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</si>
  <si>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</si>
  <si>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</si>
  <si>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</si>
  <si>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</si>
  <si>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</si>
  <si>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</si>
  <si>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</si>
  <si>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</si>
  <si>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</si>
  <si>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</si>
  <si>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</si>
  <si>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</si>
  <si>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</si>
  <si>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</si>
  <si>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</si>
  <si>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</si>
  <si>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</si>
  <si>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</si>
  <si>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</si>
  <si>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</si>
  <si>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</si>
  <si>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</si>
  <si>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</si>
  <si>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</si>
  <si>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</si>
  <si>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</si>
  <si>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</si>
  <si>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</si>
  <si>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</si>
  <si>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</si>
  <si>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</si>
  <si>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</si>
  <si>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</si>
  <si>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</si>
  <si>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</si>
  <si>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</si>
  <si>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</si>
  <si>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</si>
  <si>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</si>
  <si>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</si>
  <si>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</si>
  <si>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</si>
  <si>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</si>
  <si>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</si>
  <si>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</si>
  <si>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</si>
  <si>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</si>
  <si>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</si>
  <si>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</si>
  <si>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</si>
  <si>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</si>
  <si>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</si>
  <si>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</si>
  <si>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</si>
  <si>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</si>
  <si>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</si>
  <si>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</si>
  <si>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</si>
  <si>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</si>
  <si>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</si>
  <si>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</si>
  <si>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</si>
  <si>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</si>
  <si>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</si>
  <si>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</si>
  <si>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</si>
  <si>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</si>
  <si>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</si>
  <si>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</si>
  <si>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</si>
  <si>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</si>
  <si>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</si>
  <si>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</si>
  <si>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</si>
  <si>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</si>
  <si>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</si>
  <si>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</si>
  <si>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</si>
  <si>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</si>
  <si>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</si>
  <si>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</si>
  <si>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</si>
  <si>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</si>
  <si>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</si>
  <si>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</si>
  <si>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</si>
  <si>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</si>
  <si>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</si>
  <si>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</si>
  <si>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</si>
  <si>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</si>
  <si>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</si>
  <si>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</si>
  <si>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</si>
  <si>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</si>
  <si>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</si>
  <si>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</si>
  <si>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</si>
  <si>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</si>
  <si>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</si>
  <si>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</si>
  <si>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</si>
  <si>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</si>
  <si>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</si>
  <si>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</si>
  <si>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</si>
  <si>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</si>
  <si>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</si>
  <si>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</si>
  <si>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</si>
  <si>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</si>
  <si>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</si>
  <si>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</si>
  <si>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</si>
  <si>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</si>
  <si>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</si>
  <si>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</si>
  <si>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</si>
  <si>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</si>
  <si>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</si>
  <si>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</si>
  <si>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</si>
  <si>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</si>
  <si>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</si>
  <si>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</si>
  <si>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</si>
  <si>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</si>
  <si>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</si>
  <si>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</si>
  <si>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</si>
  <si>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</si>
  <si>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</si>
  <si>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</si>
  <si>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</si>
  <si>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</si>
  <si>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</si>
  <si>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</si>
  <si>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</si>
  <si>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</si>
  <si>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</si>
  <si>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</si>
  <si>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</si>
  <si>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</si>
  <si>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</si>
  <si>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</si>
  <si>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</si>
  <si>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</si>
  <si>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</si>
  <si>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</si>
  <si>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</si>
  <si>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</si>
  <si>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</si>
  <si>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</si>
  <si>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</si>
  <si>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</si>
  <si>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</si>
  <si>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</si>
  <si>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</si>
  <si>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</si>
  <si>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</si>
  <si>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</si>
  <si>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</si>
  <si>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</si>
  <si>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</si>
  <si>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</si>
  <si>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</si>
  <si>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</si>
  <si>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</si>
  <si>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</si>
  <si>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</si>
  <si>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</si>
  <si>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</si>
  <si>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</si>
  <si>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</si>
  <si>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</si>
  <si>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</si>
  <si>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</si>
  <si>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</si>
  <si>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</si>
  <si>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</si>
  <si>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</si>
  <si>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</si>
  <si>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</si>
  <si>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</si>
  <si>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</si>
  <si>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</si>
  <si>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</si>
  <si>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</si>
  <si>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</si>
  <si>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</si>
  <si>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</si>
  <si>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</si>
  <si>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</si>
  <si>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</si>
  <si>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</si>
  <si>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</si>
  <si>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</si>
  <si>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</si>
  <si>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</si>
  <si>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</si>
  <si>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</si>
  <si>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</si>
  <si>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</si>
  <si>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</si>
  <si>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</si>
  <si>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</si>
  <si>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</si>
  <si>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</si>
  <si>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</si>
  <si>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</si>
  <si>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</si>
  <si>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</si>
  <si>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</si>
  <si>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</si>
  <si>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</si>
  <si>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</si>
  <si>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</si>
  <si>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</si>
  <si>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</si>
  <si>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</si>
  <si>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</si>
  <si>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</si>
  <si>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</si>
  <si>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</si>
  <si>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</si>
  <si>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</si>
  <si>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</si>
  <si>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</si>
  <si>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</si>
  <si>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</si>
  <si>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</si>
  <si>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</si>
  <si>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</si>
  <si>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</si>
  <si>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</si>
  <si>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</si>
  <si>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</si>
  <si>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</si>
  <si>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</si>
  <si>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</si>
  <si>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</si>
  <si>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</si>
  <si>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</si>
  <si>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</si>
  <si>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</si>
  <si>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</si>
  <si>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</si>
  <si>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</si>
  <si>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</si>
  <si>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</si>
  <si>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</si>
  <si>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</si>
  <si>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</si>
  <si>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</si>
  <si>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</si>
  <si>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</si>
  <si>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</si>
  <si>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</si>
  <si>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</si>
  <si>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</si>
  <si>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</si>
  <si>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</si>
  <si>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</si>
  <si>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</si>
  <si>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</si>
  <si>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</si>
  <si>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</si>
  <si>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</si>
  <si>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</si>
  <si>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</si>
  <si>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</si>
  <si>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</si>
  <si>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</si>
  <si>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</si>
  <si>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</si>
  <si>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</si>
  <si>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</si>
  <si>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</si>
  <si>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</si>
  <si>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</si>
  <si>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</si>
  <si>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</si>
  <si>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</si>
  <si>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</si>
  <si>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</si>
  <si>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</si>
  <si>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</si>
  <si>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</si>
  <si>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</si>
  <si>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</si>
  <si>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</si>
  <si>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</si>
  <si>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</si>
  <si>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</si>
  <si>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</si>
  <si>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</si>
  <si>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</si>
  <si>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</si>
  <si>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</si>
  <si>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</si>
  <si>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</si>
  <si>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</si>
  <si>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</si>
  <si>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</si>
  <si>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</si>
  <si>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</si>
  <si>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</si>
  <si>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</si>
  <si>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</si>
  <si>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</si>
  <si>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</si>
  <si>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</si>
  <si>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</si>
  <si>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</si>
  <si>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</si>
  <si>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</si>
  <si>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</si>
  <si>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</si>
  <si>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</si>
  <si>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</si>
  <si>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</si>
  <si>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</si>
  <si>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</si>
  <si>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</si>
  <si>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</si>
  <si>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</si>
  <si>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</si>
  <si>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</si>
  <si>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</si>
  <si>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</si>
  <si>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</si>
  <si>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</si>
  <si>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</si>
  <si>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</si>
  <si>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</si>
  <si>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</si>
  <si>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</si>
  <si>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</si>
  <si>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</si>
  <si>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</si>
  <si>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</si>
  <si>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</si>
  <si>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</si>
  <si>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</si>
  <si>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</si>
  <si>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</si>
  <si>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</si>
  <si>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</si>
  <si>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</si>
  <si>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</si>
  <si>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</si>
  <si>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</si>
  <si>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</si>
  <si>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</si>
  <si>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</si>
  <si>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</si>
  <si>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</si>
  <si>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</si>
  <si>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</si>
  <si>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</si>
  <si>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</si>
  <si>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</si>
  <si>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</si>
  <si>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</si>
  <si>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</si>
  <si>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</si>
  <si>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</si>
  <si>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</si>
  <si>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</si>
  <si>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</si>
  <si>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</si>
  <si>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</si>
  <si>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</si>
  <si>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</si>
  <si>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</si>
  <si>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</si>
  <si>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</si>
  <si>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</si>
  <si>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</si>
  <si>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</si>
  <si>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</si>
  <si>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</si>
  <si>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</si>
  <si>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</si>
  <si>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</si>
  <si>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</si>
  <si>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</si>
  <si>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</si>
  <si>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</si>
  <si>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</si>
  <si>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</si>
  <si>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</si>
  <si>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</si>
  <si>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</si>
  <si>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</si>
  <si>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</si>
  <si>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</si>
  <si>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</si>
  <si>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</si>
  <si>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</si>
  <si>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</si>
  <si>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</si>
  <si>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</si>
  <si>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</si>
  <si>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</si>
  <si>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</si>
  <si>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</si>
  <si>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</si>
  <si>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</si>
  <si>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</si>
  <si>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</si>
  <si>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</si>
  <si>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</si>
  <si>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</si>
  <si>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</si>
  <si>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</si>
  <si>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</si>
  <si>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</si>
  <si>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</si>
  <si>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</si>
  <si>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</si>
  <si>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</si>
  <si>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</si>
  <si>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</si>
  <si>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</si>
  <si>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</si>
  <si>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</si>
  <si>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</si>
  <si>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</si>
  <si>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</si>
  <si>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</si>
  <si>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</si>
  <si>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</si>
  <si>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</si>
  <si>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</si>
  <si>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</si>
  <si>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</si>
  <si>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</si>
  <si>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</si>
  <si>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</si>
  <si>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</si>
  <si>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</si>
  <si>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</si>
  <si>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</si>
  <si>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</si>
  <si>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</si>
  <si>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</si>
  <si>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</si>
  <si>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</si>
  <si>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</si>
  <si>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</si>
  <si>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</si>
  <si>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</si>
  <si>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</si>
  <si>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</si>
  <si>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</si>
  <si>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</si>
  <si>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</si>
  <si>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</si>
  <si>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</si>
  <si>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</si>
  <si>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</si>
  <si>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</si>
  <si>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</si>
  <si>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</si>
  <si>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</si>
  <si>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</si>
  <si>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</si>
  <si>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</si>
  <si>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</si>
  <si>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</si>
  <si>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</si>
  <si>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</si>
  <si>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</si>
  <si>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</si>
  <si>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</si>
  <si>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</si>
  <si>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</si>
  <si>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</si>
  <si>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</si>
  <si>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</si>
  <si>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</si>
  <si>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</si>
  <si>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</si>
  <si>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</si>
  <si>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</si>
  <si>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</si>
  <si>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</si>
  <si>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</si>
  <si>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</si>
  <si>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</si>
  <si>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</si>
  <si>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</si>
  <si>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</si>
  <si>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</si>
  <si>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</si>
  <si>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</si>
  <si>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</si>
  <si>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</si>
  <si>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</si>
  <si>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</si>
  <si>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</si>
  <si>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</si>
  <si>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</si>
  <si>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</si>
  <si>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</si>
  <si>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</si>
  <si>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</si>
  <si>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</si>
  <si>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</si>
  <si>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</si>
  <si>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</si>
  <si>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</si>
  <si>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</si>
  <si>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</si>
  <si>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</si>
  <si>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</si>
  <si>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</si>
  <si>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</si>
  <si>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</si>
  <si>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</si>
  <si>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</si>
  <si>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</si>
  <si>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</si>
  <si>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</si>
  <si>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</si>
  <si>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</si>
  <si>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</si>
  <si>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</si>
  <si>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</si>
  <si>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</si>
  <si>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</si>
  <si>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</si>
  <si>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</si>
  <si>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</si>
  <si>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</si>
  <si>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</si>
  <si>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</si>
  <si>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</si>
  <si>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</si>
  <si>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</si>
  <si>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</si>
  <si>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</si>
  <si>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</si>
  <si>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</si>
  <si>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</si>
  <si>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</si>
  <si>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</si>
  <si>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</si>
  <si>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</si>
  <si>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</si>
  <si>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</si>
  <si>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</si>
  <si>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</si>
  <si>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</si>
  <si>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</si>
  <si>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</si>
  <si>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</si>
  <si>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</si>
  <si>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</si>
  <si>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</si>
  <si>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</si>
  <si>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</si>
  <si>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</si>
  <si>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</si>
  <si>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</si>
  <si>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</si>
  <si>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</si>
  <si>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</si>
  <si>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</si>
  <si>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</si>
  <si>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</si>
  <si>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</si>
  <si>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</si>
  <si>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</si>
  <si>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</si>
  <si>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</si>
  <si>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</si>
  <si>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</si>
  <si>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</si>
  <si>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</si>
  <si>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</si>
  <si>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</si>
  <si>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</si>
  <si>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</si>
  <si>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</si>
  <si>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</si>
  <si>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</si>
  <si>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</si>
  <si>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</si>
  <si>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</si>
  <si>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</si>
  <si>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</si>
  <si>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</si>
  <si>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</si>
  <si>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</si>
  <si>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</si>
  <si>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</si>
  <si>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</si>
  <si>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</si>
  <si>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</si>
  <si>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</si>
  <si>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</si>
  <si>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</si>
  <si>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</si>
  <si>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</si>
  <si>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</si>
  <si>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</si>
  <si>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</si>
  <si>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</si>
  <si>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</si>
  <si>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</si>
  <si>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</si>
  <si>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</si>
  <si>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</si>
  <si>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</si>
  <si>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</si>
  <si>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</si>
  <si>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</si>
  <si>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</si>
  <si>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</si>
  <si>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</si>
  <si>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</si>
  <si>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</si>
  <si>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</si>
  <si>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</si>
  <si>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</si>
  <si>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</si>
  <si>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</si>
  <si>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</si>
  <si>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</si>
  <si>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</si>
  <si>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</si>
  <si>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</si>
  <si>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</si>
  <si>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</si>
  <si>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</si>
  <si>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</si>
  <si>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</si>
  <si>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</si>
  <si>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</si>
  <si>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</si>
  <si>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</si>
  <si>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</si>
  <si>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</si>
  <si>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</si>
  <si>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</si>
  <si>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</si>
  <si>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</si>
  <si>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</si>
  <si>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</si>
  <si>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</si>
  <si>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</si>
  <si>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</si>
  <si>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</si>
  <si>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</si>
  <si>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</si>
  <si>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</si>
  <si>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</si>
  <si>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</si>
  <si>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</si>
  <si>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</si>
  <si>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</si>
  <si>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</si>
  <si>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</si>
  <si>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</si>
  <si>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</si>
  <si>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</si>
  <si>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</si>
  <si>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</si>
  <si>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</si>
  <si>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</si>
  <si>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</si>
  <si>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</si>
  <si>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</si>
  <si>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</si>
  <si>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</si>
  <si>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</si>
  <si>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</si>
  <si>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</si>
  <si>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</si>
  <si>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</si>
  <si>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</si>
  <si>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</si>
  <si>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</si>
  <si>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</si>
  <si>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</si>
  <si>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</si>
  <si>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</si>
  <si>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</si>
  <si>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</si>
  <si>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</si>
  <si>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</si>
  <si>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</si>
  <si>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</si>
  <si>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</si>
  <si>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</si>
  <si>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</si>
  <si>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</si>
  <si>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</si>
  <si>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</si>
  <si>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</si>
  <si>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</si>
  <si>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</si>
  <si>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</si>
  <si>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</si>
  <si>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</si>
  <si>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</si>
  <si>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</si>
  <si>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</si>
  <si>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</si>
  <si>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</si>
  <si>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</si>
  <si>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</si>
  <si>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</si>
  <si>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</si>
  <si>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</si>
  <si>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</si>
  <si>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</si>
  <si>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</si>
  <si>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</si>
  <si>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</si>
  <si>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</si>
  <si>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</si>
  <si>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</si>
  <si>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</si>
  <si>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</si>
  <si>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</si>
  <si>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</si>
  <si>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</si>
  <si>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</si>
  <si>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</si>
  <si>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</si>
  <si>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</si>
  <si>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</si>
  <si>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</si>
  <si>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</si>
  <si>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</si>
  <si>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</si>
  <si>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</si>
  <si>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</si>
  <si>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</si>
  <si>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</si>
  <si>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</si>
  <si>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</si>
  <si>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</si>
  <si>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</si>
  <si>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</si>
  <si>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</si>
  <si>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</si>
  <si>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</si>
  <si>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</si>
  <si>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</si>
  <si>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</si>
  <si>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</si>
  <si>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</si>
  <si>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</si>
  <si>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</si>
  <si>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</si>
  <si>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</si>
  <si>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</si>
  <si>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</si>
  <si>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</si>
  <si>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</si>
  <si>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</si>
  <si>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</si>
  <si>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</si>
  <si>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</si>
  <si>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</si>
  <si>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</si>
  <si>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</si>
  <si>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</si>
  <si>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</si>
  <si>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</si>
  <si>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</si>
  <si>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</si>
  <si>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</si>
  <si>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</si>
  <si>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</si>
  <si>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</si>
  <si>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</si>
  <si>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</si>
  <si>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</si>
  <si>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</si>
  <si>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</si>
  <si>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</si>
  <si>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</si>
  <si>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</si>
  <si>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</si>
  <si>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</si>
  <si>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</si>
  <si>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</si>
  <si>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</si>
  <si>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</si>
  <si>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</si>
  <si>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</si>
  <si>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</si>
  <si>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</si>
  <si>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</si>
  <si>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</si>
  <si>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</si>
  <si>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</si>
  <si>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</si>
  <si>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</si>
  <si>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</si>
  <si>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</si>
  <si>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</si>
  <si>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</si>
  <si>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</si>
  <si>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</si>
  <si>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</si>
  <si>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</si>
  <si>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</si>
  <si>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</si>
  <si>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</si>
  <si>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</si>
  <si>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</si>
  <si>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</si>
  <si>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</si>
  <si>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</si>
  <si>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</si>
  <si>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</si>
  <si>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</si>
  <si>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</si>
  <si>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</si>
  <si>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</si>
  <si>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</si>
  <si>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</si>
  <si>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</si>
  <si>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</si>
  <si>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</si>
  <si>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</si>
  <si>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</si>
  <si>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</si>
  <si>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</si>
  <si>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</si>
  <si>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</si>
  <si>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</si>
  <si>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</si>
  <si>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</si>
  <si>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</si>
  <si>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</si>
  <si>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</si>
  <si>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</si>
  <si>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</si>
  <si>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</si>
  <si>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</si>
  <si>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</si>
  <si>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</si>
  <si>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</si>
  <si>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</si>
  <si>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</si>
  <si>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</si>
  <si>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</si>
  <si>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</si>
  <si>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</si>
  <si>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</si>
  <si>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</si>
  <si>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</si>
  <si>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</si>
  <si>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</si>
  <si>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</si>
  <si>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</si>
  <si>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</si>
  <si>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</si>
  <si>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</si>
  <si>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</si>
  <si>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</si>
  <si>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</si>
  <si>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</si>
  <si>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</si>
  <si>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</si>
  <si>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</si>
  <si>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</si>
  <si>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</si>
  <si>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</si>
  <si>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</si>
  <si>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</si>
  <si>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</si>
  <si>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</si>
  <si>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</si>
  <si>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</si>
  <si>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</si>
  <si>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</si>
  <si>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</si>
  <si>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</si>
  <si>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</si>
  <si>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</si>
  <si>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</si>
  <si>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</si>
  <si>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</si>
  <si>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</si>
  <si>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</si>
  <si>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</si>
  <si>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</si>
  <si>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</si>
  <si>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</si>
  <si>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</si>
  <si>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</si>
  <si>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</si>
  <si>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</si>
  <si>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</si>
  <si>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</si>
  <si>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</si>
  <si>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</si>
  <si>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</si>
  <si>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</si>
  <si>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</si>
  <si>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</si>
  <si>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</si>
  <si>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</si>
  <si>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</si>
  <si>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</si>
  <si>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</si>
  <si>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</si>
  <si>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</si>
  <si>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</si>
  <si>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</si>
  <si>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</si>
  <si>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</si>
  <si>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</si>
  <si>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</si>
  <si>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</si>
  <si>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</si>
  <si>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</si>
  <si>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</si>
  <si>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</si>
  <si>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</si>
  <si>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</si>
  <si>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</si>
  <si>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</si>
  <si>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</si>
  <si>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</si>
  <si>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</si>
  <si>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</si>
  <si>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</si>
  <si>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</si>
  <si>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</si>
  <si>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</si>
  <si>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</si>
  <si>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</si>
  <si>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</si>
  <si>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</si>
  <si>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</si>
  <si>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</si>
  <si>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</si>
  <si>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</si>
  <si>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</si>
  <si>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</si>
  <si>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</si>
  <si>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</si>
  <si>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</si>
  <si>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</si>
  <si>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</si>
  <si>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</si>
  <si>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</si>
  <si>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</si>
  <si>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</si>
  <si>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</si>
  <si>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</si>
  <si>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</si>
  <si>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</si>
  <si>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</si>
  <si>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</si>
  <si>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</si>
  <si>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</si>
  <si>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</si>
  <si>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</si>
  <si>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</si>
  <si>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</si>
  <si>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</si>
  <si>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</si>
  <si>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</si>
  <si>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</si>
  <si>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</si>
  <si>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</si>
  <si>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</si>
  <si>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</si>
  <si>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</si>
  <si>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</si>
  <si>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</si>
  <si>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</si>
  <si>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</si>
  <si>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</si>
  <si>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</si>
  <si>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</si>
  <si>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</si>
  <si>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</si>
  <si>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</si>
  <si>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</si>
  <si>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</si>
  <si>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</si>
  <si>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</si>
  <si>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</si>
  <si>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</si>
  <si>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</si>
  <si>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</si>
  <si>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</si>
  <si>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</si>
  <si>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</si>
  <si>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</si>
  <si>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</si>
  <si>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</si>
  <si>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</si>
  <si>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</si>
  <si>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</si>
  <si>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</si>
  <si>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</si>
  <si>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</si>
  <si>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</si>
  <si>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</si>
  <si>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</si>
  <si>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</si>
  <si>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</si>
  <si>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</si>
  <si>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</si>
  <si>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</si>
  <si>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</si>
  <si>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</si>
  <si>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</si>
  <si>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</si>
  <si>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</si>
  <si>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</si>
  <si>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</si>
  <si>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</si>
  <si>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</si>
  <si>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</si>
  <si>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</si>
  <si>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</si>
  <si>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</si>
  <si>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</si>
  <si>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</si>
  <si>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</si>
  <si>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</si>
  <si>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</si>
  <si>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</si>
  <si>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</si>
  <si>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</si>
  <si>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</si>
  <si>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</si>
  <si>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</si>
  <si>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</si>
  <si>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</si>
  <si>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</si>
  <si>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</si>
  <si>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</si>
  <si>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</si>
  <si>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</si>
  <si>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</si>
  <si>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</si>
  <si>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</si>
  <si>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</si>
  <si>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</si>
  <si>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</si>
  <si>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</si>
  <si>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</si>
  <si>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</si>
  <si>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</si>
  <si>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</si>
  <si>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</si>
  <si>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</si>
  <si>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</si>
  <si>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</si>
  <si>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</si>
  <si>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</si>
  <si>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</si>
  <si>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</si>
  <si>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</si>
  <si>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</si>
  <si>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</si>
  <si>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</si>
  <si>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</si>
  <si>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</si>
  <si>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</si>
  <si>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</si>
  <si>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</si>
  <si>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</si>
  <si>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</si>
  <si>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</si>
  <si>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</si>
  <si>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</si>
  <si>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</si>
  <si>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</si>
  <si>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</si>
  <si>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</si>
  <si>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</si>
  <si>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</si>
  <si>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</si>
  <si>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</si>
  <si>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</si>
  <si>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</si>
  <si>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</si>
  <si>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</si>
  <si>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</si>
  <si>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</si>
  <si>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</si>
  <si>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</si>
  <si>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</si>
  <si>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</si>
  <si>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</si>
  <si>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</si>
  <si>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</si>
  <si>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</si>
  <si>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</si>
  <si>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</si>
  <si>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</si>
  <si>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</si>
  <si>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</si>
  <si>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</si>
  <si>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</si>
  <si>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</si>
  <si>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</si>
  <si>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</si>
  <si>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</si>
  <si>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</si>
  <si>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</si>
  <si>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</si>
  <si>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</si>
  <si>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</si>
  <si>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</si>
  <si>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</si>
  <si>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</si>
  <si>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</si>
  <si>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</si>
  <si>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</si>
  <si>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</si>
  <si>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</si>
  <si>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</si>
  <si>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</si>
  <si>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</si>
  <si>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</si>
  <si>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</si>
  <si>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</si>
  <si>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</si>
  <si>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</si>
  <si>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</si>
  <si>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</si>
  <si>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</si>
  <si>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</si>
  <si>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</si>
  <si>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</si>
  <si>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</si>
  <si>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</si>
  <si>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</si>
  <si>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</si>
  <si>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</si>
  <si>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</si>
  <si>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</si>
  <si>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</si>
  <si>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</si>
  <si>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</si>
  <si>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</si>
  <si>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</si>
  <si>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</si>
  <si>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</si>
  <si>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</si>
  <si>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</si>
  <si>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</si>
  <si>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</si>
  <si>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</si>
  <si>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</si>
  <si>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</si>
  <si>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</si>
  <si>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</si>
  <si>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</si>
  <si>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</si>
  <si>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</si>
  <si>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</si>
  <si>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</si>
  <si>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</si>
  <si>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</si>
  <si>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</si>
  <si>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</si>
  <si>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</si>
  <si>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</si>
  <si>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</si>
  <si>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</si>
  <si>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</si>
  <si>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</si>
  <si>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</si>
  <si>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</si>
  <si>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</si>
  <si>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</si>
  <si>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</si>
  <si>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</si>
  <si>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</si>
  <si>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</si>
  <si>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</si>
  <si>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</si>
  <si>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</si>
  <si>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</si>
  <si>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</si>
  <si>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</si>
  <si>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</si>
  <si>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</si>
  <si>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</si>
  <si>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</si>
  <si>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</si>
  <si>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</si>
  <si>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</si>
  <si>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</si>
  <si>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</si>
  <si>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</si>
  <si>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</si>
  <si>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</si>
  <si>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</si>
  <si>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</si>
  <si>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</si>
  <si>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</si>
  <si>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</si>
  <si>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</si>
  <si>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</si>
  <si>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</si>
  <si>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</si>
  <si>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</si>
  <si>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</si>
  <si>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</si>
  <si>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</si>
  <si>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</si>
  <si>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</si>
  <si>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</si>
  <si>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</si>
  <si>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</si>
  <si>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</si>
  <si>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</si>
  <si>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</si>
  <si>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</si>
  <si>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</si>
  <si>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</si>
  <si>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</si>
  <si>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</si>
  <si>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</si>
  <si>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</si>
  <si>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</si>
  <si>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</si>
  <si>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</si>
  <si>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</si>
  <si>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</si>
  <si>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</si>
  <si>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</si>
  <si>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</si>
  <si>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</si>
  <si>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</si>
  <si>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</si>
  <si>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</si>
  <si>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</si>
  <si>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</si>
  <si>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</si>
  <si>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</si>
  <si>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</si>
  <si>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</si>
  <si>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</si>
  <si>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</si>
  <si>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</si>
  <si>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</si>
  <si>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</si>
  <si>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</si>
  <si>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</si>
  <si>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</si>
  <si>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</si>
  <si>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</si>
  <si>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</si>
  <si>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</si>
  <si>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</si>
  <si>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</si>
  <si>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</si>
  <si>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</si>
  <si>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</si>
  <si>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</si>
  <si>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</si>
  <si>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</si>
  <si>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</si>
  <si>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</si>
  <si>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</si>
  <si>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</si>
  <si>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</si>
  <si>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</si>
  <si>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</si>
  <si>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</si>
  <si>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</si>
  <si>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</si>
  <si>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</si>
  <si>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</si>
  <si>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</si>
  <si>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</si>
  <si>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</si>
  <si>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</si>
  <si>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</si>
  <si>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</si>
  <si>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</si>
  <si>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</si>
  <si>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</si>
  <si>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</si>
  <si>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</si>
  <si>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</si>
  <si>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</si>
  <si>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</si>
  <si>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</si>
  <si>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</si>
  <si>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</si>
  <si>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</si>
  <si>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</si>
  <si>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</si>
  <si>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</si>
  <si>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</si>
  <si>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</si>
  <si>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</si>
  <si>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</si>
  <si>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</si>
  <si>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</si>
  <si>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</si>
  <si>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</si>
  <si>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</si>
  <si>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</si>
  <si>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</si>
  <si>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</si>
  <si>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</si>
  <si>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</si>
  <si>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</si>
  <si>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</si>
  <si>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</si>
  <si>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</si>
  <si>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</si>
  <si>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</si>
  <si>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</si>
  <si>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</si>
  <si>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</si>
  <si>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</si>
  <si>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</si>
  <si>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</si>
  <si>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</si>
  <si>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</si>
  <si>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</si>
  <si>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</si>
  <si>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</si>
  <si>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</si>
  <si>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</si>
  <si>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</si>
  <si>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</si>
  <si>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</si>
  <si>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</si>
  <si>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</si>
  <si>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</si>
  <si>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</si>
  <si>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</si>
  <si>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</si>
  <si>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</si>
  <si>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</si>
  <si>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</si>
  <si>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</si>
  <si>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</si>
  <si>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</si>
  <si>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</si>
  <si>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</si>
  <si>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</si>
  <si>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</si>
  <si>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</si>
  <si>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</si>
  <si>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</si>
  <si>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</si>
  <si>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</si>
  <si>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</si>
  <si>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</si>
  <si>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</si>
  <si>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</si>
  <si>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</si>
  <si>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</si>
  <si>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</si>
  <si>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</si>
  <si>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</si>
  <si>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</si>
  <si>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</si>
  <si>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</si>
  <si>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</si>
  <si>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</si>
  <si>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</si>
  <si>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</si>
  <si>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</si>
  <si>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</si>
  <si>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</si>
  <si>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</si>
  <si>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</si>
  <si>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</si>
  <si>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</si>
  <si>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</si>
  <si>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</si>
  <si>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</si>
  <si>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</si>
  <si>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</si>
  <si>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</si>
  <si>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</si>
  <si>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</si>
  <si>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</si>
  <si>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</si>
  <si>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</si>
  <si>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</si>
  <si>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</si>
  <si>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</si>
  <si>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</si>
  <si>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</si>
  <si>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</si>
  <si>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</si>
  <si>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</si>
  <si>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</si>
  <si>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</si>
  <si>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</si>
  <si>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</si>
  <si>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</si>
  <si>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</si>
  <si>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</si>
  <si>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</si>
  <si>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</si>
  <si>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</si>
  <si>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</si>
  <si>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</si>
  <si>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</si>
  <si>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</si>
  <si>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</si>
  <si>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</si>
  <si>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</si>
  <si>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</si>
  <si>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</si>
  <si>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</si>
  <si>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</si>
  <si>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</si>
  <si>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</si>
  <si>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</si>
  <si>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</si>
  <si>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</si>
  <si>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</si>
  <si>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</si>
  <si>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</si>
  <si>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</si>
  <si>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</si>
  <si>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</si>
  <si>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</si>
  <si>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</si>
  <si>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</si>
  <si>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</si>
  <si>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</si>
  <si>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</si>
  <si>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</si>
  <si>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</si>
  <si>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</si>
  <si>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</si>
  <si>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</si>
  <si>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</si>
  <si>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</si>
  <si>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</si>
  <si>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</si>
  <si>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</si>
  <si>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</si>
  <si>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</si>
  <si>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</si>
  <si>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</si>
  <si>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</si>
  <si>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</si>
  <si>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</si>
  <si>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</si>
  <si>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</si>
  <si>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</si>
  <si>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</si>
  <si>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</si>
  <si>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</si>
  <si>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</si>
  <si>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</si>
  <si>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</si>
  <si>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</si>
  <si>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</si>
  <si>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</si>
  <si>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</si>
  <si>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</si>
  <si>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</si>
  <si>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</si>
  <si>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</si>
  <si>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</si>
  <si>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</si>
  <si>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</si>
  <si>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</si>
  <si>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</si>
  <si>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</si>
  <si>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</si>
  <si>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</si>
  <si>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</si>
  <si>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</si>
  <si>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</si>
  <si>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</si>
  <si>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</si>
  <si>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</si>
  <si>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</si>
  <si>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</si>
  <si>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</si>
  <si>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</si>
  <si>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</si>
  <si>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</si>
  <si>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</si>
  <si>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</si>
  <si>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</si>
  <si>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</si>
  <si>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</si>
  <si>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</si>
  <si>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</si>
  <si>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</si>
  <si>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</si>
  <si>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</si>
  <si>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</si>
  <si>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</si>
  <si>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</si>
  <si>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</si>
  <si>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</si>
  <si>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</si>
  <si>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</si>
  <si>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</si>
  <si>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</si>
  <si>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</si>
  <si>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</si>
  <si>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</si>
  <si>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</si>
  <si>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</si>
  <si>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</si>
  <si>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</si>
  <si>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</si>
  <si>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</si>
  <si>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</si>
  <si>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</si>
  <si>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</si>
  <si>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</si>
  <si>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</si>
  <si>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</si>
  <si>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</si>
  <si>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</si>
  <si>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</si>
  <si>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</si>
  <si>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</si>
  <si>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</si>
  <si>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</si>
  <si>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</si>
  <si>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</si>
  <si>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</si>
  <si>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</si>
  <si>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</si>
  <si>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</si>
  <si>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</si>
  <si>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</si>
  <si>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</si>
  <si>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</si>
  <si>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</si>
  <si>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</si>
  <si>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</si>
  <si>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</si>
  <si>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</si>
  <si>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</si>
  <si>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</si>
  <si>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</si>
  <si>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</si>
  <si>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</si>
  <si>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</si>
  <si>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</si>
  <si>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</si>
  <si>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</si>
  <si>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</si>
  <si>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</si>
  <si>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</si>
  <si>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</si>
  <si>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</si>
  <si>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</si>
  <si>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</si>
  <si>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</si>
  <si>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</si>
  <si>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</si>
  <si>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</si>
  <si>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</si>
  <si>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</si>
  <si>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</si>
  <si>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</si>
  <si>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</si>
  <si>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</si>
  <si>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</si>
  <si>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</si>
  <si>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</si>
  <si>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</si>
  <si>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</si>
  <si>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</si>
  <si>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</si>
  <si>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</si>
  <si>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</si>
  <si>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</si>
  <si>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</si>
  <si>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</si>
  <si>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</si>
  <si>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</si>
  <si>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</si>
  <si>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</si>
  <si>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</si>
  <si>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</si>
  <si>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</si>
  <si>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</si>
  <si>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</si>
  <si>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</si>
  <si>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</si>
  <si>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</si>
  <si>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</si>
  <si>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</si>
  <si>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</si>
  <si>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</si>
  <si>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</si>
  <si>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</si>
  <si>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</si>
  <si>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</si>
  <si>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</si>
  <si>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</si>
  <si>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</si>
  <si>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</si>
  <si>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</si>
  <si>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</si>
  <si>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</si>
  <si>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</si>
  <si>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</si>
  <si>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</si>
  <si>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</si>
  <si>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</si>
  <si>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</si>
  <si>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</si>
  <si>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</si>
  <si>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</si>
  <si>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</si>
  <si>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</si>
  <si>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</si>
  <si>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</si>
  <si>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</si>
  <si>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</si>
  <si>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</si>
  <si>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</si>
  <si>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</si>
  <si>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</si>
  <si>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</si>
  <si>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</si>
  <si>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</si>
  <si>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</si>
  <si>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</si>
  <si>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</si>
  <si>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</si>
  <si>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</si>
  <si>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</si>
  <si>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</si>
  <si>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</si>
  <si>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</si>
  <si>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</si>
  <si>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</si>
  <si>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</si>
  <si>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</si>
  <si>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</si>
  <si>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</si>
  <si>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</si>
  <si>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</si>
  <si>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</si>
  <si>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</si>
  <si>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</si>
  <si>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</si>
  <si>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</si>
  <si>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</si>
  <si>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</si>
  <si>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</si>
  <si>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</si>
  <si>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</si>
  <si>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</si>
  <si>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</si>
  <si>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</si>
  <si>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</si>
  <si>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</si>
  <si>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</si>
  <si>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</si>
  <si>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</si>
  <si>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</si>
  <si>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</si>
  <si>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</si>
  <si>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</si>
  <si>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</si>
  <si>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</si>
  <si>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</si>
  <si>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</si>
  <si>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</si>
  <si>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</si>
  <si>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</si>
  <si>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</si>
  <si>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</si>
  <si>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</si>
  <si>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</si>
  <si>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</si>
  <si>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</si>
  <si>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</si>
  <si>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</si>
  <si>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</si>
  <si>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</si>
  <si>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</si>
  <si>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</si>
  <si>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</si>
  <si>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</si>
  <si>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</si>
  <si>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</si>
  <si>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</si>
  <si>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</si>
  <si>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</si>
  <si>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</si>
  <si>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</si>
  <si>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</si>
  <si>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</si>
  <si>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</si>
  <si>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</si>
  <si>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</si>
  <si>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</si>
  <si>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</si>
  <si>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</si>
  <si>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</si>
  <si>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</si>
  <si>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</si>
  <si>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</si>
  <si>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</si>
  <si>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</si>
  <si>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</si>
  <si>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</si>
  <si>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</si>
  <si>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</si>
  <si>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</si>
  <si>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</si>
  <si>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</si>
  <si>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</si>
  <si>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</si>
  <si>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</si>
  <si>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</si>
  <si>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</si>
  <si>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</si>
  <si>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</si>
  <si>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</si>
  <si>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</si>
  <si>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</si>
  <si>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</si>
  <si>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</si>
  <si>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</si>
  <si>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</si>
  <si>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</si>
  <si>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</si>
  <si>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</si>
  <si>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</si>
  <si>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</si>
  <si>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</si>
  <si>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</si>
  <si>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</si>
  <si>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</si>
  <si>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</si>
  <si>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</si>
  <si>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</si>
  <si>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</si>
  <si>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</si>
  <si>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</si>
  <si>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</si>
  <si>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</si>
  <si>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</si>
  <si>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</si>
  <si>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</si>
  <si>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</si>
  <si>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</si>
  <si>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</si>
  <si>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</si>
  <si>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</si>
  <si>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</si>
  <si>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</si>
  <si>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</si>
  <si>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</si>
  <si>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</si>
  <si>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</si>
  <si>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</si>
  <si>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</si>
  <si>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</si>
  <si>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</si>
  <si>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</si>
  <si>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</si>
  <si>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</si>
  <si>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</si>
  <si>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</si>
  <si>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</si>
  <si>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</si>
  <si>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</si>
  <si>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</si>
  <si>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</si>
  <si>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</si>
  <si>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</si>
  <si>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</si>
  <si>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</si>
  <si>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</si>
  <si>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</si>
  <si>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</si>
  <si>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</si>
  <si>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</si>
  <si>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</si>
  <si>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</si>
  <si>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</si>
  <si>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</si>
  <si>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</si>
  <si>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</si>
  <si>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</si>
  <si>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</si>
  <si>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</si>
  <si>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</si>
  <si>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</si>
  <si>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</si>
  <si>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</si>
  <si>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</si>
  <si>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</si>
  <si>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</si>
  <si>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</si>
  <si>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</si>
  <si>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</si>
  <si>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</si>
  <si>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</si>
  <si>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</si>
  <si>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</si>
  <si>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</si>
  <si>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</si>
  <si>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</si>
  <si>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</si>
  <si>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</si>
  <si>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</si>
  <si>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</si>
  <si>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</si>
  <si>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</si>
  <si>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</si>
  <si>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</si>
  <si>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</si>
  <si>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</si>
  <si>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</si>
  <si>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</si>
  <si>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</si>
  <si>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</si>
  <si>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</si>
  <si>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</si>
  <si>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</si>
  <si>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</si>
  <si>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</si>
  <si>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</si>
  <si>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</si>
  <si>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</si>
  <si>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</si>
  <si>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</si>
  <si>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</si>
  <si>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</si>
  <si>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</si>
  <si>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</si>
  <si>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</si>
  <si>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</si>
  <si>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</si>
  <si>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</si>
  <si>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</si>
  <si>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</si>
  <si>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</si>
  <si>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</si>
  <si>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</si>
  <si>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</si>
  <si>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</si>
  <si>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</si>
  <si>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</si>
  <si>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</si>
  <si>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</si>
  <si>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</si>
  <si>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</si>
  <si>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</si>
  <si>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</si>
  <si>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</si>
  <si>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</si>
  <si>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</si>
  <si>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</si>
  <si>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</si>
  <si>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</si>
  <si>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</si>
  <si>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</si>
  <si>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</si>
  <si>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</si>
  <si>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</si>
  <si>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</si>
  <si>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</si>
  <si>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</si>
  <si>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</si>
  <si>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</si>
  <si>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</si>
  <si>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</si>
  <si>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</si>
  <si>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</si>
  <si>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</si>
  <si>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</si>
  <si>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</si>
  <si>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</si>
  <si>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</si>
  <si>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</si>
  <si>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</si>
  <si>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</si>
  <si>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</si>
  <si>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</si>
  <si>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</si>
  <si>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</si>
  <si>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</si>
  <si>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</si>
  <si>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</si>
  <si>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</si>
  <si>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</si>
  <si>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</si>
  <si>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</si>
  <si>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</si>
  <si>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</si>
  <si>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</si>
  <si>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</si>
  <si>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</si>
  <si>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</si>
  <si>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</si>
  <si>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</si>
  <si>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</si>
  <si>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</si>
  <si>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</si>
  <si>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</si>
  <si>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</si>
  <si>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</si>
  <si>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</si>
  <si>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</si>
  <si>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</si>
  <si>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</si>
  <si>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</si>
  <si>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</si>
  <si>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</si>
  <si>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</si>
  <si>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</si>
  <si>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</si>
  <si>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</si>
  <si>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</si>
  <si>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</si>
  <si>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</si>
  <si>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</si>
  <si>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</si>
  <si>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</si>
  <si>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</si>
  <si>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</si>
  <si>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</si>
  <si>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</si>
  <si>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</si>
  <si>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</si>
  <si>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</si>
  <si>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</si>
  <si>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</si>
  <si>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</si>
  <si>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</si>
  <si>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</si>
  <si>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</si>
  <si>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</si>
  <si>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</si>
  <si>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</si>
  <si>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</si>
  <si>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</si>
  <si>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</si>
  <si>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</si>
  <si>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</si>
  <si>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</si>
  <si>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</si>
  <si>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</si>
  <si>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</si>
  <si>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</si>
  <si>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</si>
  <si>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</si>
  <si>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</si>
  <si>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</si>
  <si>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</si>
  <si>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</si>
  <si>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</si>
  <si>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</si>
  <si>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</si>
  <si>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</si>
  <si>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</si>
  <si>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</si>
  <si>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</si>
  <si>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</si>
  <si>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</si>
  <si>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</si>
  <si>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</si>
  <si>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</si>
  <si>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</si>
  <si>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</si>
  <si>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</si>
  <si>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</si>
  <si>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</si>
  <si>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</si>
  <si>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</si>
  <si>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</si>
  <si>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</si>
  <si>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</si>
  <si>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</si>
  <si>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</si>
  <si>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</si>
  <si>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</si>
  <si>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</si>
  <si>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</si>
  <si>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</si>
  <si>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</si>
  <si>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</si>
  <si>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</si>
  <si>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</si>
  <si>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</si>
  <si>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</si>
  <si>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</si>
  <si>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</si>
  <si>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</si>
  <si>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</si>
  <si>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</si>
  <si>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</si>
  <si>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</si>
  <si>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</si>
  <si>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</si>
  <si>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</si>
  <si>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</si>
  <si>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</si>
  <si>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</si>
  <si>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</si>
  <si>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</si>
  <si>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</si>
  <si>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</si>
  <si>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</si>
  <si>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</si>
  <si>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</si>
  <si>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</si>
  <si>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</si>
  <si>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</si>
  <si>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</si>
  <si>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</si>
  <si>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</si>
  <si>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</si>
  <si>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</si>
  <si>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</si>
  <si>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</si>
  <si>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</si>
  <si>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</si>
  <si>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</si>
  <si>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</si>
  <si>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</si>
  <si>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</si>
  <si>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</si>
  <si>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</si>
  <si>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</si>
  <si>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</si>
  <si>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</si>
  <si>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</si>
  <si>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</si>
  <si>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</si>
  <si>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</si>
  <si>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</si>
  <si>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</si>
  <si>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</si>
  <si>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</si>
  <si>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</si>
  <si>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</si>
  <si>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</si>
  <si>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</si>
  <si>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</si>
  <si>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</si>
  <si>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</si>
  <si>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</si>
  <si>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</si>
  <si>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</si>
  <si>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</si>
  <si>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</si>
  <si>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</si>
  <si>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</si>
  <si>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</si>
  <si>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</si>
  <si>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</si>
  <si>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</si>
  <si>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</si>
  <si>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</si>
  <si>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</si>
  <si>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</si>
  <si>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</si>
  <si>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</si>
  <si>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</si>
  <si>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</si>
  <si>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</si>
  <si>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</si>
  <si>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</si>
  <si>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</si>
  <si>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</si>
  <si>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</si>
  <si>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</si>
  <si>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</si>
  <si>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</si>
  <si>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</si>
  <si>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</si>
  <si>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</si>
  <si>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</si>
  <si>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</si>
  <si>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</si>
  <si>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</si>
  <si>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</si>
  <si>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</si>
  <si>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</si>
  <si>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</si>
  <si>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</si>
  <si>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</si>
  <si>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</si>
  <si>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</si>
  <si>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</si>
  <si>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</si>
  <si>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</si>
  <si>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</si>
  <si>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</si>
  <si>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</si>
  <si>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</si>
  <si>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</si>
  <si>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</si>
  <si>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</si>
  <si>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</si>
  <si>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</si>
  <si>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</si>
  <si>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</si>
  <si>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</si>
  <si>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</si>
  <si>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</si>
  <si>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</si>
  <si>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</si>
  <si>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</si>
  <si>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</si>
  <si>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</si>
  <si>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</si>
  <si>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</si>
  <si>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</si>
  <si>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</si>
  <si>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</si>
  <si>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</si>
  <si>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</si>
  <si>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</si>
  <si>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</si>
  <si>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</si>
  <si>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</si>
  <si>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</si>
  <si>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</si>
  <si>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</si>
  <si>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</si>
  <si>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</si>
  <si>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</si>
  <si>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</si>
  <si>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</si>
  <si>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</si>
  <si>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</si>
  <si>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</si>
  <si>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</si>
  <si>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</si>
  <si>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</si>
  <si>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</si>
  <si>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</si>
  <si>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</si>
  <si>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</si>
  <si>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</si>
  <si>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</si>
  <si>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</si>
  <si>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</si>
  <si>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</si>
  <si>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</si>
  <si>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</si>
  <si>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</si>
  <si>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</si>
  <si>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</si>
  <si>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</si>
  <si>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</si>
  <si>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</si>
  <si>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</si>
  <si>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</si>
  <si>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</si>
  <si>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</si>
  <si>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</si>
  <si>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</si>
  <si>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</si>
  <si>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</si>
  <si>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</si>
  <si>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</si>
  <si>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</si>
  <si>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</si>
  <si>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</si>
  <si>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</si>
  <si>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</si>
  <si>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</si>
  <si>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</si>
  <si>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</si>
  <si>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</si>
  <si>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</si>
  <si>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</si>
  <si>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</si>
  <si>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</si>
  <si>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</si>
  <si>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</si>
  <si>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</si>
  <si>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</si>
  <si>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</si>
  <si>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</si>
  <si>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</si>
  <si>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</si>
  <si>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</si>
  <si>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</si>
  <si>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</si>
  <si>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</si>
  <si>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</si>
  <si>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</si>
  <si>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</si>
  <si>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</si>
  <si>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</si>
  <si>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</si>
  <si>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</si>
  <si>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</si>
  <si>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</si>
  <si>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</si>
  <si>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</si>
  <si>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</si>
  <si>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</si>
  <si>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</si>
  <si>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</si>
  <si>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</si>
  <si>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</si>
  <si>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</si>
  <si>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</si>
  <si>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</si>
  <si>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</si>
  <si>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</si>
  <si>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</si>
  <si>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</si>
  <si>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</si>
  <si>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</si>
  <si>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</si>
  <si>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</si>
  <si>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</si>
  <si>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</si>
  <si>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</si>
  <si>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</si>
  <si>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</si>
  <si>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</si>
  <si>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</si>
  <si>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</si>
  <si>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</si>
  <si>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</si>
  <si>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</si>
  <si>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</si>
  <si>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</si>
  <si>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</si>
  <si>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</si>
  <si>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</si>
  <si>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</si>
  <si>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</si>
  <si>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</si>
  <si>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</si>
  <si>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</si>
  <si>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</si>
  <si>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</si>
  <si>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</si>
  <si>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</si>
  <si>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</si>
  <si>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</si>
  <si>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</si>
  <si>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</si>
  <si>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</si>
  <si>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</si>
  <si>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</si>
  <si>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</si>
  <si>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</si>
  <si>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</si>
  <si>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</si>
  <si>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</si>
  <si>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</si>
  <si>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</si>
  <si>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</si>
  <si>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</si>
  <si>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</si>
  <si>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</si>
  <si>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</si>
  <si>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</si>
  <si>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</si>
  <si>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</si>
  <si>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</si>
  <si>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</si>
  <si>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</si>
  <si>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</si>
  <si>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</si>
  <si>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</si>
  <si>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</si>
  <si>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</si>
  <si>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</si>
  <si>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</si>
  <si>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</si>
  <si>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</si>
  <si>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</si>
  <si>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</si>
  <si>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</si>
  <si>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</si>
  <si>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</si>
  <si>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</si>
  <si>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</si>
  <si>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</si>
  <si>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</si>
  <si>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</si>
  <si>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</si>
  <si>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</si>
  <si>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</si>
  <si>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</si>
  <si>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</si>
  <si>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</si>
  <si>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</si>
  <si>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</si>
  <si>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</si>
  <si>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</si>
  <si>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</si>
  <si>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</si>
  <si>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</si>
  <si>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</si>
  <si>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</si>
  <si>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</si>
  <si>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</si>
  <si>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</si>
  <si>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</si>
  <si>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</si>
  <si>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</si>
  <si>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</si>
  <si>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</si>
  <si>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</si>
  <si>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</si>
  <si>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</si>
  <si>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</si>
  <si>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</si>
  <si>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</si>
  <si>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</si>
  <si>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</si>
  <si>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</si>
  <si>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</si>
  <si>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</si>
  <si>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</si>
  <si>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</si>
  <si>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</si>
  <si>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</si>
  <si>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</si>
  <si>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</si>
  <si>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</si>
  <si>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</si>
  <si>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</si>
  <si>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</si>
  <si>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</si>
  <si>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</si>
  <si>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</si>
  <si>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</si>
  <si>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</si>
  <si>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</si>
  <si>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</si>
  <si>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</si>
  <si>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</si>
  <si>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</si>
  <si>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</si>
  <si>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</si>
  <si>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</si>
  <si>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</si>
  <si>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</si>
  <si>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</si>
  <si>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</si>
  <si>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</si>
  <si>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</si>
  <si>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</si>
  <si>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</si>
  <si>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</si>
  <si>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</si>
  <si>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</si>
  <si>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</si>
  <si>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</si>
  <si>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</si>
  <si>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</si>
  <si>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</si>
  <si>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</si>
  <si>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</si>
  <si>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</si>
  <si>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</si>
  <si>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</si>
  <si>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</si>
  <si>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</si>
  <si>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</si>
  <si>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</si>
  <si>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</si>
  <si>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</si>
  <si>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</si>
  <si>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</si>
  <si>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</si>
  <si>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</si>
  <si>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</si>
  <si>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</si>
  <si>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</si>
  <si>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</si>
  <si>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</si>
  <si>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</si>
  <si>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</si>
  <si>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</si>
  <si>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</si>
  <si>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</si>
  <si>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</si>
  <si>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</si>
  <si>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</si>
  <si>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</si>
  <si>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</si>
  <si>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</si>
  <si>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</si>
  <si>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</si>
  <si>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</si>
  <si>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</si>
  <si>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</si>
  <si>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</si>
  <si>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</si>
  <si>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</si>
  <si>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</si>
  <si>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</si>
  <si>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</si>
  <si>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</si>
  <si>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</si>
  <si>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</si>
  <si>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</si>
  <si>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</si>
  <si>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</si>
  <si>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</si>
  <si>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</si>
  <si>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</si>
  <si>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</si>
  <si>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</si>
  <si>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</si>
  <si>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</si>
  <si>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</si>
  <si>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</si>
  <si>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</si>
  <si>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</si>
  <si>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</si>
  <si>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</si>
  <si>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</si>
  <si>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</si>
  <si>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</si>
  <si>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</si>
  <si>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</si>
  <si>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</si>
  <si>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</si>
  <si>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</si>
  <si>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</si>
  <si>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</si>
  <si>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</si>
  <si>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</si>
  <si>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</si>
  <si>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</si>
  <si>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</si>
  <si>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</si>
  <si>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</si>
  <si>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</si>
  <si>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</si>
  <si>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</si>
  <si>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</si>
  <si>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</si>
  <si>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</si>
  <si>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</si>
  <si>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</si>
  <si>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</si>
  <si>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</si>
  <si>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</si>
  <si>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</si>
  <si>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</si>
  <si>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</si>
  <si>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</si>
  <si>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</si>
  <si>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</si>
  <si>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</si>
  <si>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</si>
  <si>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</si>
  <si>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</si>
  <si>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</si>
  <si>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</si>
  <si>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</si>
  <si>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</si>
  <si>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</si>
  <si>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</si>
  <si>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</si>
  <si>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</si>
  <si>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</si>
  <si>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</si>
  <si>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</si>
  <si>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</si>
  <si>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</si>
  <si>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</si>
  <si>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</si>
  <si>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</si>
  <si>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</si>
  <si>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</si>
  <si>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</si>
  <si>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</si>
  <si>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</si>
  <si>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</si>
  <si>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</si>
  <si>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</si>
  <si>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</si>
  <si>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</si>
  <si>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</si>
  <si>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</si>
  <si>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</si>
  <si>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</si>
  <si>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</si>
  <si>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</si>
  <si>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</si>
  <si>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</si>
  <si>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</si>
  <si>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</si>
  <si>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</si>
  <si>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</si>
  <si>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</si>
  <si>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</si>
  <si>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</si>
  <si>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</si>
  <si>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</si>
  <si>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</si>
  <si>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</si>
  <si>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</si>
  <si>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</si>
  <si>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</si>
  <si>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</si>
  <si>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</si>
  <si>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</si>
  <si>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</si>
  <si>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</si>
  <si>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</si>
  <si>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</si>
  <si>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</si>
  <si>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</si>
  <si>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</si>
  <si>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</si>
  <si>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</si>
  <si>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</si>
  <si>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</si>
  <si>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</si>
  <si>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</si>
  <si>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</si>
  <si>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</si>
  <si>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</si>
  <si>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</si>
  <si>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</si>
  <si>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</si>
  <si>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</si>
  <si>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</si>
  <si>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</si>
  <si>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</si>
  <si>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</si>
  <si>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</si>
  <si>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</si>
  <si>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</si>
  <si>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</si>
  <si>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</si>
  <si>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</si>
  <si>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</si>
  <si>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</si>
  <si>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</si>
  <si>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</si>
  <si>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</si>
  <si>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</si>
  <si>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</si>
  <si>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</si>
  <si>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</si>
  <si>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</si>
  <si>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</si>
  <si>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</si>
  <si>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</si>
  <si>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</si>
  <si>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</si>
  <si>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</si>
  <si>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</si>
  <si>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</si>
  <si>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</si>
  <si>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</si>
  <si>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</si>
  <si>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</si>
  <si>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</si>
  <si>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</si>
  <si>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</si>
  <si>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</si>
  <si>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</si>
  <si>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</si>
  <si>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</si>
  <si>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</si>
  <si>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</si>
  <si>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</si>
  <si>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</si>
  <si>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</si>
  <si>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</si>
  <si>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</si>
  <si>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</si>
  <si>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</si>
  <si>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</si>
  <si>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</si>
  <si>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</si>
  <si>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</si>
  <si>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</si>
  <si>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</si>
  <si>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</si>
  <si>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</si>
  <si>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</si>
  <si>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</si>
  <si>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</si>
  <si>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</si>
  <si>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</si>
  <si>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</si>
  <si>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</si>
  <si>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</si>
  <si>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</si>
  <si>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</si>
  <si>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</si>
  <si>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</si>
  <si>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</si>
  <si>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</si>
  <si>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</si>
  <si>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</si>
  <si>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</si>
  <si>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</si>
  <si>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</si>
  <si>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</si>
  <si>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</si>
  <si>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</si>
  <si>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</si>
  <si>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</si>
  <si>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</si>
  <si>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</si>
  <si>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</si>
  <si>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</si>
  <si>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</si>
  <si>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</si>
  <si>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</si>
  <si>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</si>
  <si>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</si>
  <si>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</si>
  <si>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</si>
  <si>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</si>
  <si>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</si>
  <si>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</si>
  <si>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</si>
  <si>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</si>
  <si>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</si>
  <si>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</si>
  <si>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</si>
  <si>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</si>
  <si>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</si>
  <si>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</si>
  <si>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</si>
  <si>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</si>
  <si>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</si>
  <si>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</si>
  <si>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</si>
  <si>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</si>
  <si>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</si>
  <si>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</si>
  <si>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</si>
  <si>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</si>
  <si>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</si>
  <si>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</si>
  <si>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</si>
  <si>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</si>
  <si>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</si>
  <si>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</si>
  <si>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</si>
  <si>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</si>
  <si>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</si>
  <si>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</si>
  <si>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</si>
  <si>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</si>
  <si>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</si>
  <si>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</si>
  <si>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</si>
  <si>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</si>
  <si>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</si>
  <si>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</si>
  <si>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</si>
  <si>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</si>
  <si>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</si>
  <si>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</si>
  <si>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</si>
  <si>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</si>
  <si>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</si>
  <si>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</si>
  <si>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</si>
  <si>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</si>
  <si>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</si>
  <si>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</si>
  <si>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</si>
  <si>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</si>
  <si>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</si>
  <si>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</si>
  <si>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</si>
  <si>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</si>
  <si>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</si>
  <si>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</si>
  <si>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</si>
  <si>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</si>
  <si>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</si>
  <si>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</si>
  <si>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</si>
  <si>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</si>
  <si>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</si>
  <si>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</si>
  <si>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</si>
  <si>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</si>
  <si>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</si>
  <si>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</si>
  <si>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</si>
  <si>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</si>
  <si>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</si>
  <si>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</si>
  <si>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</si>
  <si>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</si>
  <si>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</si>
  <si>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</si>
  <si>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</si>
  <si>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</si>
  <si>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</si>
  <si>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</si>
  <si>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</si>
  <si>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</si>
  <si>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</si>
  <si>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</si>
  <si>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</si>
  <si>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</si>
  <si>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</si>
  <si>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</si>
  <si>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</si>
  <si>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</si>
  <si>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</si>
  <si>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</si>
  <si>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</si>
  <si>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</si>
  <si>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</si>
  <si>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</si>
  <si>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</si>
  <si>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</si>
  <si>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</si>
  <si>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</si>
  <si>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</si>
  <si>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</si>
  <si>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</si>
  <si>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</si>
  <si>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</si>
  <si>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</si>
  <si>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</si>
  <si>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</si>
  <si>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</si>
  <si>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</si>
  <si>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</si>
  <si>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</si>
  <si>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</si>
  <si>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</si>
  <si>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</si>
  <si>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</si>
  <si>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</si>
  <si>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</si>
  <si>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</si>
  <si>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</si>
  <si>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</si>
  <si>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</si>
  <si>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</si>
  <si>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</si>
  <si>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</si>
  <si>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</si>
  <si>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</si>
  <si>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</si>
  <si>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</si>
  <si>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</si>
  <si>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</si>
  <si>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</si>
  <si>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</si>
  <si>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</si>
  <si>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</si>
  <si>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</si>
  <si>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</si>
  <si>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</si>
  <si>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</si>
  <si>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</si>
  <si>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</si>
  <si>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</si>
  <si>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</si>
  <si>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</si>
  <si>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</si>
  <si>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</si>
  <si>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</si>
  <si>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</si>
  <si>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</si>
  <si>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</si>
  <si>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</si>
  <si>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</si>
  <si>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</si>
  <si>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</si>
  <si>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</si>
  <si>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</si>
  <si>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</si>
  <si>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</si>
  <si>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</si>
  <si>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</si>
  <si>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</si>
  <si>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</si>
  <si>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</si>
  <si>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</si>
  <si>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</si>
  <si>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</si>
  <si>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</si>
  <si>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</si>
  <si>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</si>
  <si>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</si>
  <si>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</si>
  <si>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</si>
  <si>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</si>
  <si>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</si>
  <si>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</si>
  <si>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</si>
  <si>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</si>
  <si>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</si>
  <si>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</si>
  <si>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</si>
  <si>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</si>
  <si>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</si>
  <si>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</si>
  <si>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</si>
  <si>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</si>
  <si>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</si>
  <si>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</si>
  <si>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</si>
  <si>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</si>
  <si>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</si>
  <si>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</si>
  <si>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</si>
  <si>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</si>
  <si>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</si>
  <si>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</si>
  <si>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</si>
  <si>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</si>
  <si>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</si>
  <si>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</si>
  <si>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</si>
  <si>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</si>
  <si>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</si>
  <si>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</si>
  <si>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</si>
  <si>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</si>
  <si>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</si>
  <si>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</si>
  <si>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</si>
  <si>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</si>
  <si>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</si>
  <si>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</si>
  <si>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</si>
  <si>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</si>
  <si>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</si>
  <si>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</si>
  <si>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</si>
  <si>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</si>
  <si>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</si>
  <si>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</si>
  <si>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</si>
  <si>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</si>
  <si>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</si>
  <si>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</si>
  <si>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</si>
  <si>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</si>
  <si>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</si>
  <si>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</si>
  <si>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</si>
  <si>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</si>
  <si>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</si>
  <si>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</si>
  <si>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</si>
  <si>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</si>
  <si>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</si>
  <si>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</si>
  <si>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</si>
  <si>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</si>
  <si>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</si>
  <si>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</si>
  <si>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</si>
  <si>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</si>
  <si>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</si>
  <si>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</si>
  <si>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</si>
  <si>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</si>
  <si>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</si>
  <si>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</si>
  <si>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</si>
  <si>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</si>
  <si>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</si>
  <si>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</si>
  <si>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</si>
  <si>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</si>
  <si>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</si>
  <si>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</si>
  <si>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</si>
  <si>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</si>
  <si>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</si>
  <si>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</si>
  <si>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</si>
  <si>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</si>
  <si>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</si>
  <si>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</si>
  <si>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</si>
  <si>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</si>
  <si>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</si>
  <si>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</si>
  <si>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</si>
  <si>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</si>
  <si>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</si>
  <si>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</si>
  <si>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</si>
  <si>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</si>
  <si>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</si>
  <si>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</si>
  <si>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</si>
  <si>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</si>
  <si>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</si>
  <si>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</si>
  <si>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</si>
  <si>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</si>
  <si>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</si>
  <si>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</si>
  <si>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</si>
  <si>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</si>
  <si>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</si>
  <si>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</si>
  <si>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</si>
  <si>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</si>
  <si>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</si>
  <si>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</si>
  <si>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</si>
  <si>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</si>
  <si>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</si>
  <si>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</si>
  <si>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</si>
  <si>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</si>
  <si>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</si>
  <si>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</si>
  <si>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</si>
  <si>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</si>
  <si>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</si>
  <si>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</si>
  <si>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</si>
  <si>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</si>
  <si>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</si>
  <si>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</si>
  <si>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</si>
  <si>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</si>
  <si>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</si>
  <si>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</si>
  <si>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</si>
  <si>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</si>
  <si>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</si>
  <si>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</si>
  <si>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</si>
  <si>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</si>
  <si>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</si>
  <si>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</si>
  <si>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</si>
  <si>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</si>
  <si>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</si>
  <si>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</si>
  <si>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</si>
  <si>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</si>
  <si>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</si>
  <si>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</si>
  <si>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</si>
  <si>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</si>
  <si>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</si>
  <si>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</si>
  <si>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</si>
  <si>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</si>
  <si>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</si>
  <si>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</si>
  <si>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</si>
  <si>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</si>
  <si>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</si>
  <si>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</si>
  <si>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</si>
  <si>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</si>
  <si>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</si>
  <si>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</si>
  <si>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</si>
  <si>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</si>
  <si>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</si>
  <si>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</si>
  <si>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</si>
  <si>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</si>
  <si>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</si>
  <si>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</si>
  <si>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</si>
  <si>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</si>
  <si>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</si>
  <si>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</si>
  <si>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</si>
  <si>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</si>
  <si>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</si>
  <si>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</si>
  <si>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</si>
  <si>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</si>
  <si>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</si>
  <si>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</si>
  <si>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</si>
  <si>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</si>
  <si>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</si>
  <si>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</si>
  <si>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</si>
  <si>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</si>
  <si>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</si>
  <si>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</si>
  <si>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</si>
  <si>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</si>
  <si>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</si>
  <si>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</si>
  <si>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</si>
  <si>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</si>
  <si>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</si>
  <si>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</si>
  <si>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</si>
  <si>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</si>
  <si>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</si>
  <si>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</si>
  <si>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</si>
  <si>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</si>
  <si>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</si>
  <si>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</si>
  <si>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</si>
  <si>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</si>
  <si>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</si>
  <si>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</si>
  <si>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</si>
  <si>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</si>
  <si>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</si>
  <si>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</si>
  <si>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</si>
  <si>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</si>
  <si>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</si>
  <si>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</si>
  <si>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</si>
  <si>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</si>
  <si>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</si>
  <si>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</si>
  <si>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</si>
  <si>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</si>
  <si>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</si>
  <si>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</si>
  <si>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</si>
  <si>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</si>
  <si>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</si>
  <si>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</si>
  <si>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</si>
  <si>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</si>
  <si>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</si>
  <si>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</si>
  <si>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</si>
  <si>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</si>
  <si>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</si>
  <si>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</si>
  <si>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</si>
  <si>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</si>
  <si>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</si>
  <si>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</si>
  <si>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</si>
  <si>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</si>
  <si>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</si>
  <si>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</si>
  <si>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</si>
  <si>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</si>
  <si>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</si>
  <si>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</si>
  <si>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</si>
  <si>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</si>
  <si>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</si>
  <si>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</si>
  <si>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</si>
  <si>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</si>
  <si>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</si>
  <si>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</si>
  <si>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</si>
  <si>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</si>
  <si>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</si>
  <si>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</si>
  <si>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</si>
  <si>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</si>
  <si>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</si>
  <si>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</si>
  <si>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</si>
  <si>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</si>
  <si>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</si>
  <si>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</si>
  <si>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</si>
  <si>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</si>
  <si>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</si>
  <si>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</si>
  <si>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</si>
  <si>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</si>
  <si>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</si>
  <si>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</si>
  <si>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</si>
  <si>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</si>
  <si>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</si>
  <si>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</si>
  <si>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</si>
  <si>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</si>
  <si>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</si>
  <si>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</si>
  <si>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</si>
  <si>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</si>
  <si>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</si>
  <si>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</si>
  <si>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</si>
  <si>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</si>
  <si>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</si>
  <si>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</si>
  <si>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</si>
  <si>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</si>
  <si>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</si>
  <si>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</si>
  <si>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</si>
  <si>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</si>
  <si>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</si>
  <si>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</si>
  <si>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</si>
  <si>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</si>
  <si>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</si>
  <si>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</si>
  <si>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</si>
  <si>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</si>
  <si>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</si>
  <si>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</si>
  <si>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</si>
  <si>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</si>
  <si>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</si>
  <si>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</si>
  <si>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</si>
  <si>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</si>
  <si>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</si>
  <si>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</si>
  <si>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</si>
  <si>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</si>
  <si>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</si>
  <si>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</si>
  <si>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</si>
  <si>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</si>
  <si>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</si>
  <si>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</si>
  <si>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</si>
  <si>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</si>
  <si>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</si>
  <si>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</si>
  <si>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</si>
  <si>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</si>
  <si>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</si>
  <si>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</si>
  <si>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</si>
  <si>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</si>
  <si>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</si>
  <si>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</si>
  <si>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</si>
  <si>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</si>
  <si>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</si>
  <si>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</si>
  <si>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</si>
  <si>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</si>
  <si>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</si>
  <si>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</si>
  <si>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</si>
  <si>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</si>
  <si>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</si>
  <si>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</si>
  <si>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</si>
  <si>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</si>
  <si>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</si>
  <si>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</si>
  <si>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</si>
  <si>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</si>
  <si>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</si>
  <si>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</si>
  <si>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</si>
  <si>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</si>
  <si>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</si>
  <si>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</si>
  <si>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</si>
  <si>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</si>
  <si>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</si>
  <si>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</si>
  <si>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</si>
  <si>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</si>
  <si>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</si>
  <si>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</si>
  <si>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</si>
  <si>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</si>
  <si>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</si>
  <si>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</si>
  <si>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</si>
  <si>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</si>
  <si>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</si>
  <si>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</si>
  <si>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</si>
  <si>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</si>
  <si>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</si>
  <si>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</si>
  <si>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</si>
  <si>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</si>
  <si>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</si>
  <si>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</si>
  <si>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</si>
  <si>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</si>
  <si>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</si>
  <si>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</si>
  <si>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</si>
  <si>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</si>
  <si>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</si>
  <si>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</si>
  <si>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</si>
  <si>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</si>
  <si>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</si>
  <si>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</si>
  <si>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</si>
  <si>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</si>
  <si>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</si>
  <si>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</si>
  <si>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</si>
  <si>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</si>
  <si>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</si>
  <si>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</si>
  <si>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</si>
  <si>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</si>
  <si>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</si>
  <si>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</si>
  <si>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</si>
  <si>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</si>
  <si>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</si>
  <si>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</si>
  <si>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</si>
  <si>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</si>
  <si>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</si>
  <si>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</si>
  <si>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</si>
  <si>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</si>
  <si>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</si>
  <si>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</si>
  <si>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</si>
  <si>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</si>
  <si>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</si>
  <si>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</si>
  <si>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</si>
  <si>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</si>
  <si>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</si>
  <si>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</si>
  <si>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</si>
  <si>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</si>
  <si>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</si>
  <si>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</si>
  <si>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</si>
  <si>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</si>
  <si>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</si>
  <si>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</si>
  <si>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</si>
  <si>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</si>
  <si>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</si>
  <si>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</si>
  <si>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</si>
  <si>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</si>
  <si>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</si>
  <si>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</si>
  <si>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</si>
  <si>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</si>
  <si>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</si>
  <si>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</si>
  <si>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</si>
  <si>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</si>
  <si>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</si>
  <si>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</si>
  <si>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</si>
  <si>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</si>
  <si>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</si>
  <si>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</si>
  <si>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</si>
  <si>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</si>
  <si>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</si>
  <si>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</si>
  <si>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</si>
  <si>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</si>
  <si>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</si>
  <si>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</si>
  <si>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</si>
  <si>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</si>
  <si>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</si>
  <si>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</si>
  <si>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</si>
  <si>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</si>
  <si>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</si>
  <si>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</si>
  <si>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</si>
  <si>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</si>
  <si>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</si>
  <si>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</si>
  <si>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</si>
  <si>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</si>
  <si>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</si>
  <si>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</si>
  <si>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</si>
  <si>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</si>
  <si>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</si>
  <si>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</si>
  <si>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</si>
  <si>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</si>
  <si>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</si>
  <si>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</si>
  <si>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</si>
  <si>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</si>
  <si>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</si>
  <si>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</si>
  <si>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</si>
  <si>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</si>
  <si>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</si>
  <si>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</si>
  <si>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</si>
  <si>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</si>
  <si>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</si>
  <si>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</si>
  <si>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</si>
  <si>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</si>
  <si>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</si>
  <si>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</si>
  <si>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</si>
  <si>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</si>
  <si>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</si>
  <si>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</si>
  <si>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</si>
  <si>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</si>
  <si>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</si>
  <si>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</si>
  <si>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</si>
  <si>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</si>
  <si>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</si>
  <si>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</si>
  <si>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</si>
  <si>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</si>
  <si>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</si>
  <si>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</si>
  <si>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</si>
  <si>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</si>
  <si>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</si>
  <si>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</si>
  <si>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</si>
  <si>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</si>
  <si>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</si>
  <si>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</si>
  <si>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</si>
  <si>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</si>
  <si>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</si>
  <si>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</si>
  <si>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</si>
  <si>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</si>
  <si>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</si>
  <si>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</si>
  <si>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</si>
  <si>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</si>
  <si>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</si>
  <si>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</si>
  <si>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</si>
  <si>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</si>
  <si>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</si>
  <si>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</si>
  <si>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</si>
  <si>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</si>
  <si>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</si>
  <si>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</si>
  <si>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</si>
  <si>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</si>
  <si>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</si>
  <si>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</si>
  <si>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</si>
  <si>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</si>
  <si>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</si>
  <si>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</si>
  <si>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</si>
  <si>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</si>
  <si>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</si>
  <si>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</si>
  <si>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</si>
  <si>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</si>
  <si>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</si>
  <si>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</si>
  <si>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</si>
  <si>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</si>
  <si>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</si>
  <si>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</si>
  <si>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</si>
  <si>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</si>
  <si>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</si>
  <si>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</si>
  <si>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</si>
  <si>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</si>
  <si>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</si>
  <si>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</si>
  <si>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</si>
  <si>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</si>
  <si>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</si>
  <si>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</si>
  <si>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</si>
  <si>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</si>
  <si>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</si>
  <si>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</si>
  <si>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</si>
  <si>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</si>
  <si>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</si>
  <si>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</si>
  <si>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</si>
  <si>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</si>
  <si>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</si>
  <si>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</si>
  <si>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</si>
  <si>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</si>
  <si>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</si>
  <si>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</si>
  <si>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</si>
  <si>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</si>
  <si>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</si>
  <si>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</si>
  <si>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</si>
  <si>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</si>
  <si>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</si>
  <si>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</si>
  <si>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</si>
  <si>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</si>
  <si>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</si>
  <si>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</si>
  <si>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</si>
  <si>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</si>
  <si>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</si>
  <si>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</si>
  <si>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</si>
  <si>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</si>
  <si>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</si>
  <si>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</si>
  <si>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</si>
  <si>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</si>
  <si>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</si>
  <si>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</si>
  <si>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</si>
  <si>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</si>
  <si>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</si>
  <si>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</si>
  <si>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</si>
  <si>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</si>
  <si>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</si>
  <si>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</si>
  <si>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</si>
  <si>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</si>
  <si>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</si>
  <si>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</si>
  <si>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</si>
  <si>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</si>
  <si>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</si>
  <si>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</si>
  <si>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</si>
  <si>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</si>
  <si>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</si>
  <si>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</si>
  <si>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</si>
  <si>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</si>
  <si>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</si>
  <si>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</si>
  <si>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</si>
  <si>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</si>
  <si>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</si>
  <si>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</si>
  <si>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</si>
  <si>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</si>
  <si>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</si>
  <si>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</si>
  <si>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</si>
  <si>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</si>
  <si>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</si>
  <si>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</si>
  <si>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</si>
  <si>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</si>
  <si>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</si>
  <si>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</si>
  <si>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</si>
  <si>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</si>
  <si>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</si>
  <si>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</si>
  <si>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</si>
  <si>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</si>
  <si>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</si>
  <si>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</si>
  <si>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</si>
  <si>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</si>
  <si>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</si>
  <si>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</si>
  <si>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</si>
  <si>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</si>
  <si>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</si>
  <si>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</si>
  <si>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</si>
  <si>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</si>
  <si>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</si>
  <si>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</si>
  <si>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</si>
  <si>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</si>
  <si>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</si>
  <si>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</si>
  <si>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</si>
  <si>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</si>
  <si>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</si>
  <si>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</si>
  <si>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</si>
  <si>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</si>
  <si>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</si>
  <si>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</si>
  <si>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</si>
  <si>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</si>
  <si>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</si>
  <si>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</si>
  <si>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</si>
  <si>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</si>
  <si>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</si>
  <si>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</si>
  <si>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</si>
  <si>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</si>
  <si>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</si>
  <si>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</si>
  <si>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</si>
  <si>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</si>
  <si>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</si>
  <si>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</si>
  <si>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</si>
  <si>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</si>
  <si>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</si>
  <si>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</si>
  <si>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</si>
  <si>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</si>
  <si>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</si>
  <si>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</si>
  <si>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</si>
  <si>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</si>
  <si>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</si>
  <si>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</si>
  <si>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</si>
  <si>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</si>
  <si>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</si>
  <si>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</si>
  <si>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</si>
  <si>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</si>
  <si>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</si>
  <si>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</si>
  <si>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</si>
  <si>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</si>
  <si>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</si>
  <si>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</si>
  <si>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</si>
  <si>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</si>
  <si>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</si>
  <si>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</si>
  <si>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</si>
  <si>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</si>
  <si>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</si>
  <si>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</si>
  <si>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</si>
  <si>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</si>
  <si>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</si>
  <si>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</si>
  <si>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</si>
  <si>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</si>
  <si>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</si>
  <si>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</si>
  <si>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</si>
  <si>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</si>
  <si>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</si>
  <si>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</si>
  <si>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</si>
  <si>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</si>
  <si>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</si>
  <si>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</si>
  <si>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</si>
  <si>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</si>
  <si>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</si>
  <si>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</si>
  <si>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</si>
  <si>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</si>
  <si>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</si>
  <si>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</si>
  <si>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</si>
  <si>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</si>
  <si>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</si>
  <si>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</si>
  <si>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</si>
  <si>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</si>
  <si>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</si>
  <si>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</si>
  <si>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</si>
  <si>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</si>
  <si>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</si>
  <si>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</si>
  <si>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</si>
  <si>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</si>
  <si>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</si>
  <si>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</si>
  <si>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</si>
  <si>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</si>
  <si>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</si>
  <si>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</si>
  <si>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</si>
  <si>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</si>
  <si>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</si>
  <si>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</si>
  <si>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</si>
  <si>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</si>
  <si>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</si>
  <si>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</si>
  <si>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</si>
  <si>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</si>
  <si>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</si>
  <si>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</si>
  <si>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</si>
  <si>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</si>
  <si>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</si>
  <si>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</si>
  <si>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</si>
  <si>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</si>
  <si>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</si>
  <si>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</si>
  <si>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</si>
  <si>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</si>
  <si>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</si>
  <si>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</si>
  <si>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</si>
  <si>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</si>
  <si>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</si>
  <si>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</si>
  <si>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</si>
  <si>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</si>
  <si>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</si>
  <si>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</si>
  <si>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</si>
  <si>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</si>
  <si>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</si>
  <si>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</si>
  <si>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</si>
  <si>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</si>
  <si>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</si>
  <si>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</si>
  <si>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</si>
  <si>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</si>
  <si>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</si>
  <si>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</si>
  <si>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</si>
  <si>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</si>
  <si>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</si>
  <si>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</si>
  <si>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</si>
  <si>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</si>
  <si>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</si>
  <si>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</si>
  <si>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</si>
  <si>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</si>
  <si>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</si>
  <si>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</si>
  <si>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</si>
  <si>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</si>
  <si>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</si>
  <si>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</si>
  <si>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</si>
  <si>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</si>
  <si>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</si>
  <si>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</si>
  <si>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</si>
  <si>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</si>
  <si>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</si>
  <si>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</si>
  <si>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</si>
  <si>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</si>
  <si>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</si>
  <si>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</si>
  <si>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</si>
  <si>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</si>
  <si>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</si>
  <si>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</si>
  <si>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</si>
  <si>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</si>
  <si>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</si>
  <si>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</si>
  <si>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</si>
  <si>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</si>
  <si>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</si>
  <si>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</si>
  <si>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</si>
  <si>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</si>
  <si>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</si>
  <si>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</si>
  <si>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</si>
  <si>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</si>
  <si>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</si>
  <si>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</si>
  <si>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</si>
  <si>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</si>
  <si>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</si>
  <si>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</si>
  <si>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</si>
  <si>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</si>
  <si>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</si>
  <si>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</si>
  <si>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</si>
  <si>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</si>
  <si>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</si>
  <si>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</si>
  <si>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</si>
  <si>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</si>
  <si>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</si>
  <si>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</si>
  <si>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</si>
  <si>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</si>
  <si>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</si>
  <si>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</si>
  <si>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</si>
  <si>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</si>
  <si>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</si>
  <si>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</si>
  <si>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</si>
  <si>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</si>
  <si>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</si>
  <si>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</si>
  <si>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</si>
  <si>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</si>
  <si>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</si>
  <si>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</si>
  <si>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</si>
  <si>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</si>
  <si>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</si>
  <si>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</si>
  <si>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</si>
  <si>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</si>
  <si>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</si>
  <si>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</si>
  <si>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</si>
  <si>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</si>
  <si>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</si>
  <si>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</si>
  <si>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</si>
  <si>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</si>
  <si>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</si>
  <si>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</si>
  <si>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</si>
  <si>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</si>
  <si>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</si>
  <si>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</si>
  <si>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</si>
  <si>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</si>
  <si>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</si>
  <si>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</si>
  <si>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</si>
  <si>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</si>
  <si>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</si>
  <si>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</si>
  <si>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</si>
  <si>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</si>
  <si>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</si>
  <si>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</si>
  <si>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</si>
  <si>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</si>
  <si>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</si>
  <si>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</si>
  <si>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</si>
  <si>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</si>
  <si>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</si>
  <si>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</si>
  <si>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</si>
  <si>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</si>
  <si>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</si>
  <si>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</si>
  <si>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</si>
  <si>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</si>
  <si>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</si>
  <si>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</si>
  <si>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</si>
  <si>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</si>
  <si>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</si>
  <si>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</si>
  <si>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</si>
  <si>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</si>
  <si>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</si>
  <si>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</si>
  <si>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</si>
  <si>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</si>
  <si>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</si>
  <si>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</si>
  <si>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</si>
  <si>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</si>
  <si>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</si>
  <si>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</si>
  <si>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</si>
  <si>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</si>
  <si>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</si>
  <si>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</si>
  <si>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</si>
  <si>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</si>
  <si>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</si>
  <si>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</si>
  <si>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</si>
  <si>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</si>
  <si>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</si>
  <si>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</si>
  <si>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</si>
  <si>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</si>
  <si>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</si>
  <si>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</si>
  <si>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</si>
  <si>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</si>
  <si>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</si>
  <si>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</si>
  <si>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</si>
  <si>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</si>
  <si>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</si>
  <si>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</si>
  <si>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</si>
  <si>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</si>
  <si>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</si>
  <si>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</si>
  <si>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</si>
  <si>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</si>
  <si>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</si>
  <si>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</si>
  <si>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</si>
  <si>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</si>
  <si>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</si>
  <si>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</si>
  <si>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</si>
  <si>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</si>
  <si>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</si>
  <si>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</si>
  <si>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</si>
  <si>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</si>
  <si>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</si>
  <si>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</si>
  <si>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</si>
  <si>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</si>
  <si>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</si>
  <si>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</si>
  <si>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</si>
  <si>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</si>
  <si>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</si>
  <si>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</si>
  <si>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</si>
  <si>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</si>
  <si>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</si>
  <si>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</si>
  <si>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</si>
  <si>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</si>
  <si>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</si>
  <si>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</si>
  <si>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</si>
  <si>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</si>
  <si>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</si>
  <si>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</si>
  <si>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</si>
  <si>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</si>
  <si>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</si>
  <si>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</si>
  <si>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</si>
  <si>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</si>
  <si>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</si>
  <si>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</si>
  <si>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</si>
  <si>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</si>
  <si>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</si>
  <si>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</si>
  <si>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</si>
  <si>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</si>
  <si>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</si>
  <si>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</si>
  <si>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</si>
  <si>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</si>
  <si>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</si>
  <si>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</si>
  <si>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</si>
  <si>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</si>
  <si>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</si>
  <si>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</si>
  <si>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</si>
  <si>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</si>
  <si>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</si>
  <si>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</si>
  <si>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</si>
  <si>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</si>
  <si>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</si>
  <si>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</si>
  <si>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</si>
  <si>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</si>
  <si>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</si>
  <si>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</si>
  <si>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</si>
  <si>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</si>
  <si>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</si>
  <si>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</si>
  <si>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</si>
  <si>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</si>
  <si>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</si>
  <si>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</si>
  <si>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</si>
  <si>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</si>
  <si>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</si>
  <si>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</si>
  <si>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</si>
  <si>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</si>
  <si>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</si>
  <si>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</si>
  <si>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</si>
  <si>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</si>
  <si>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</si>
  <si>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</si>
  <si>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</si>
  <si>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</si>
  <si>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</si>
  <si>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</si>
  <si>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</si>
  <si>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</si>
  <si>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</si>
  <si>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</si>
  <si>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</si>
  <si>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</si>
  <si>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</si>
  <si>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</si>
  <si>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</si>
  <si>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</si>
  <si>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</si>
  <si>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</si>
  <si>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</si>
  <si>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</si>
  <si>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</si>
  <si>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</si>
  <si>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</si>
  <si>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</si>
  <si>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</si>
  <si>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</si>
  <si>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</si>
  <si>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</si>
  <si>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</si>
  <si>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</si>
  <si>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</si>
  <si>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</si>
  <si>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</si>
  <si>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</si>
  <si>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</si>
  <si>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</si>
  <si>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</si>
  <si>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</si>
  <si>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</si>
  <si>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</si>
  <si>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</si>
  <si>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</si>
  <si>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</si>
  <si>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</si>
  <si>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</si>
  <si>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</si>
  <si>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</si>
  <si>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</si>
  <si>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</si>
  <si>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</si>
  <si>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</si>
  <si>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</si>
  <si>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</si>
  <si>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</si>
  <si>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</si>
  <si>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</si>
  <si>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</si>
  <si>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</si>
  <si>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</si>
  <si>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</si>
  <si>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</si>
  <si>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</si>
  <si>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</si>
  <si>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</si>
  <si>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</si>
  <si>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</si>
  <si>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</si>
  <si>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</si>
  <si>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</si>
  <si>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</si>
  <si>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</si>
  <si>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</si>
  <si>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</si>
  <si>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</si>
  <si>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</si>
  <si>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</si>
  <si>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</si>
  <si>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</si>
  <si>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</si>
  <si>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</si>
  <si>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</si>
  <si>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</si>
  <si>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</si>
  <si>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</si>
  <si>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</si>
  <si>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</si>
  <si>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</si>
  <si>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</si>
  <si>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</si>
  <si>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</si>
  <si>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</si>
  <si>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</si>
  <si>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</si>
  <si>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</si>
  <si>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</si>
  <si>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</si>
  <si>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</si>
  <si>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</si>
  <si>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</si>
  <si>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</si>
  <si>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</si>
  <si>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</si>
  <si>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</si>
  <si>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</si>
  <si>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</si>
  <si>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</si>
  <si>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</si>
  <si>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</si>
  <si>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</si>
  <si>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</si>
  <si>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</si>
  <si>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</si>
  <si>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</si>
  <si>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</si>
  <si>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</si>
  <si>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</si>
  <si>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</si>
  <si>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</si>
  <si>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</si>
  <si>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</si>
  <si>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</si>
  <si>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</si>
  <si>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</si>
  <si>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</si>
  <si>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</si>
  <si>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</si>
  <si>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</si>
  <si>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</si>
  <si>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</si>
  <si>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</si>
  <si>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</si>
  <si>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</si>
  <si>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</si>
  <si>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</si>
  <si>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</si>
  <si>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</si>
  <si>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</si>
  <si>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</si>
  <si>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</si>
  <si>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</si>
  <si>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</si>
  <si>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</si>
  <si>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</si>
  <si>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</si>
  <si>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</si>
  <si>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</si>
  <si>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</si>
  <si>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</si>
  <si>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</si>
  <si>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</si>
  <si>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</si>
  <si>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</si>
  <si>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</si>
  <si>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</si>
  <si>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</si>
  <si>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</si>
  <si>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</si>
  <si>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</si>
  <si>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</si>
  <si>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</si>
  <si>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</si>
  <si>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</si>
  <si>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</si>
  <si>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</si>
  <si>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</si>
  <si>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</si>
  <si>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</si>
  <si>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</si>
  <si>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</si>
  <si>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</si>
  <si>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</si>
  <si>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</si>
  <si>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</si>
  <si>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</si>
  <si>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</si>
  <si>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</si>
  <si>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</si>
  <si>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</si>
  <si>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</si>
  <si>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</si>
  <si>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</si>
  <si>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</si>
  <si>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</si>
  <si>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</si>
  <si>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</si>
  <si>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</si>
  <si>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</si>
  <si>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</si>
  <si>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</si>
  <si>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</si>
  <si>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</si>
  <si>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</si>
  <si>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</si>
  <si>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</si>
  <si>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</si>
  <si>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</si>
  <si>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</si>
  <si>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</si>
  <si>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</si>
  <si>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</si>
  <si>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</si>
  <si>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</si>
  <si>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</si>
  <si>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</si>
  <si>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</si>
  <si>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</si>
  <si>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</si>
  <si>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</si>
  <si>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</si>
  <si>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</si>
  <si>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</si>
  <si>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</si>
  <si>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</si>
  <si>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</si>
  <si>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</si>
  <si>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</si>
  <si>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</si>
  <si>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</si>
  <si>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</si>
  <si>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</si>
  <si>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</si>
  <si>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</si>
  <si>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</si>
  <si>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</si>
  <si>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</si>
  <si>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</si>
  <si>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</si>
  <si>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</si>
  <si>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</si>
  <si>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</si>
  <si>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</si>
  <si>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</si>
  <si>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</si>
  <si>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</si>
  <si>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</si>
  <si>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</si>
  <si>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</si>
  <si>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</si>
  <si>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</si>
  <si>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</si>
  <si>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</si>
  <si>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</si>
  <si>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</si>
  <si>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</si>
  <si>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</si>
  <si>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</si>
  <si>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</si>
  <si>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</si>
  <si>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</si>
  <si>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</si>
  <si>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</si>
  <si>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</si>
  <si>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</si>
  <si>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</si>
  <si>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</si>
  <si>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</si>
  <si>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</si>
  <si>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</si>
  <si>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</si>
  <si>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</si>
  <si>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</si>
  <si>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</si>
  <si>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</si>
  <si>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</si>
  <si>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</si>
  <si>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</si>
  <si>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</si>
  <si>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</si>
  <si>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</si>
  <si>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</si>
  <si>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</si>
  <si>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</si>
  <si>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</si>
  <si>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</si>
  <si>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</si>
  <si>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</si>
  <si>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</si>
  <si>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</si>
  <si>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</si>
  <si>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</si>
  <si>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</si>
  <si>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</si>
  <si>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</si>
  <si>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</si>
  <si>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</si>
  <si>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</si>
  <si>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</si>
  <si>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</si>
  <si>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</si>
  <si>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</si>
  <si>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</si>
  <si>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</si>
  <si>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</si>
  <si>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</si>
  <si>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</si>
  <si>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</si>
  <si>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</si>
  <si>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</si>
  <si>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</si>
  <si>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</si>
  <si>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</si>
  <si>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</si>
  <si>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</si>
  <si>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</si>
  <si>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</si>
  <si>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</si>
  <si>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</si>
  <si>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</si>
  <si>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</si>
  <si>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</si>
  <si>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</si>
  <si>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</si>
  <si>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</si>
  <si>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</si>
  <si>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</si>
  <si>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</si>
  <si>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</si>
  <si>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</si>
  <si>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</si>
  <si>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</si>
  <si>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</si>
  <si>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</si>
  <si>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</si>
  <si>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</si>
  <si>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</si>
  <si>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</si>
  <si>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</si>
  <si>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</si>
  <si>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</si>
  <si>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</si>
  <si>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</si>
  <si>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</si>
  <si>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</si>
  <si>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</si>
  <si>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</si>
  <si>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</si>
  <si>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</si>
  <si>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</si>
  <si>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</si>
  <si>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</si>
  <si>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</si>
  <si>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</si>
  <si>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</si>
  <si>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</si>
  <si>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</si>
  <si>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</si>
  <si>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</si>
  <si>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</si>
  <si>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</si>
  <si>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</si>
  <si>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</si>
  <si>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</si>
  <si>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</si>
  <si>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</si>
  <si>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</si>
  <si>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</si>
  <si>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</si>
  <si>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</si>
  <si>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</si>
  <si>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</si>
  <si>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</si>
  <si>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</si>
  <si>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</si>
  <si>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</si>
  <si>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</si>
  <si>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</si>
  <si>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</si>
  <si>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</si>
  <si>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</si>
  <si>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</si>
  <si>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</si>
  <si>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</si>
  <si>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</si>
  <si>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</si>
  <si>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</si>
  <si>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</si>
  <si>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</si>
  <si>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</si>
  <si>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</si>
  <si>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</si>
  <si>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</si>
  <si>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</si>
  <si>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</si>
  <si>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</si>
  <si>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</si>
  <si>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</si>
  <si>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</si>
  <si>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</si>
  <si>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</si>
  <si>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</si>
  <si>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</si>
  <si>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</si>
  <si>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</si>
  <si>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</si>
  <si>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</si>
  <si>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</si>
  <si>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</si>
  <si>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</si>
  <si>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</si>
  <si>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</si>
  <si>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</si>
  <si>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</si>
  <si>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</si>
  <si>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</si>
  <si>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</si>
  <si>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</si>
  <si>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</si>
  <si>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</si>
  <si>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</si>
  <si>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</si>
  <si>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</si>
  <si>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</si>
  <si>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</si>
  <si>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</si>
  <si>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</si>
  <si>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</si>
  <si>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</si>
  <si>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</si>
  <si>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</si>
  <si>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</si>
  <si>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</si>
  <si>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</si>
  <si>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</si>
  <si>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</si>
  <si>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</si>
  <si>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</si>
  <si>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</si>
  <si>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</si>
  <si>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</si>
  <si>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</si>
  <si>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</si>
  <si>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</si>
  <si>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</si>
  <si>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</si>
  <si>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</si>
  <si>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</si>
  <si>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</si>
  <si>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</si>
  <si>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</si>
  <si>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</si>
  <si>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</si>
  <si>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</si>
  <si>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</si>
  <si>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</si>
  <si>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</si>
  <si>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</si>
  <si>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</si>
  <si>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</si>
  <si>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</si>
  <si>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</si>
  <si>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</si>
  <si>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</si>
  <si>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</si>
  <si>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</si>
  <si>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</si>
  <si>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</si>
  <si>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</si>
  <si>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</si>
  <si>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</si>
  <si>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</si>
  <si>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</si>
  <si>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</si>
  <si>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</si>
  <si>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</si>
  <si>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</si>
  <si>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</si>
  <si>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</si>
  <si>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</si>
  <si>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</si>
  <si>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</si>
  <si>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</si>
  <si>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</si>
  <si>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</si>
  <si>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</si>
  <si>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</si>
  <si>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</si>
  <si>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</si>
  <si>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</si>
  <si>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</si>
  <si>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</si>
  <si>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</si>
  <si>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</si>
  <si>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</si>
  <si>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</si>
  <si>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</si>
  <si>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</si>
  <si>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</si>
  <si>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</si>
  <si>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</si>
  <si>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</si>
  <si>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</si>
  <si>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</si>
  <si>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</si>
  <si>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</si>
  <si>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</si>
  <si>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</si>
  <si>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</si>
  <si>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</si>
  <si>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</si>
  <si>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</si>
  <si>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</si>
  <si>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</si>
  <si>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</si>
  <si>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</si>
  <si>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</si>
  <si>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</si>
  <si>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</si>
  <si>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</si>
  <si>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</si>
  <si>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</si>
  <si>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</si>
  <si>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</si>
  <si>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</si>
  <si>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</si>
  <si>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</si>
  <si>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</si>
  <si>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</si>
  <si>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</si>
  <si>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</si>
  <si>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</si>
  <si>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</si>
  <si>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</si>
  <si>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</si>
  <si>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</si>
  <si>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</si>
  <si>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</si>
  <si>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</si>
  <si>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</si>
  <si>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</si>
  <si>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</si>
  <si>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</si>
  <si>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</si>
  <si>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</si>
  <si>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</si>
  <si>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</si>
  <si>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</si>
  <si>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</si>
  <si>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</si>
  <si>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</si>
  <si>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</si>
  <si>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</si>
  <si>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</si>
  <si>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</si>
  <si>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</si>
  <si>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</si>
  <si>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</si>
  <si>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</si>
  <si>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</si>
  <si>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</si>
  <si>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</si>
  <si>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</si>
  <si>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</si>
  <si>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</si>
  <si>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</si>
  <si>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</si>
  <si>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</si>
  <si>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</si>
  <si>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</si>
  <si>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</si>
  <si>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</si>
  <si>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</si>
  <si>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</si>
  <si>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</si>
  <si>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</si>
  <si>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</si>
  <si>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</si>
  <si>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</si>
  <si>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</si>
  <si>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</si>
  <si>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</si>
  <si>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</si>
  <si>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</si>
  <si>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</si>
  <si>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</si>
  <si>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</si>
  <si>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</si>
  <si>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</si>
  <si>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</si>
  <si>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</si>
  <si>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</si>
  <si>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</si>
  <si>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</si>
  <si>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</si>
  <si>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</si>
  <si>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</si>
  <si>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</si>
  <si>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</si>
  <si>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</si>
  <si>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</si>
  <si>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</si>
  <si>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</si>
  <si>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</si>
  <si>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</si>
  <si>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</si>
  <si>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</si>
  <si>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</si>
  <si>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</si>
  <si>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</si>
  <si>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</si>
  <si>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</si>
  <si>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</si>
  <si>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</si>
  <si>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</si>
  <si>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</si>
  <si>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</si>
  <si>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</si>
  <si>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</si>
  <si>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</si>
  <si>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</si>
  <si>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</si>
  <si>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</si>
  <si>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</si>
  <si>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</si>
  <si>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</si>
  <si>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</si>
  <si>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</si>
  <si>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</si>
  <si>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</si>
  <si>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</si>
  <si>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</si>
  <si>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</si>
  <si>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</si>
  <si>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</si>
  <si>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</si>
  <si>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</si>
  <si>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</si>
  <si>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</si>
  <si>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</si>
  <si>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</si>
  <si>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</si>
  <si>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</si>
  <si>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</si>
  <si>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</si>
  <si>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</si>
  <si>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</si>
  <si>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</si>
  <si>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</si>
  <si>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</si>
  <si>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</si>
  <si>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</si>
  <si>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</si>
  <si>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</si>
  <si>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</si>
  <si>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</si>
  <si>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</si>
  <si>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</si>
  <si>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</si>
  <si>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</si>
  <si>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</si>
  <si>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</si>
  <si>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</si>
  <si>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</si>
  <si>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</si>
  <si>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</si>
  <si>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</si>
  <si>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</si>
  <si>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</si>
  <si>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</si>
  <si>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</si>
  <si>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</si>
  <si>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</si>
  <si>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</si>
  <si>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</si>
  <si>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</si>
  <si>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</si>
  <si>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</si>
  <si>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</si>
  <si>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</si>
  <si>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</si>
  <si>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</si>
  <si>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</si>
  <si>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</si>
  <si>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</si>
  <si>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</si>
  <si>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</si>
  <si>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</si>
  <si>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</si>
  <si>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</si>
  <si>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</si>
  <si>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</si>
  <si>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</si>
  <si>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</si>
  <si>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</si>
  <si>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</si>
  <si>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</si>
  <si>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</si>
  <si>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</si>
  <si>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</si>
  <si>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</si>
  <si>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</si>
  <si>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</si>
  <si>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</si>
  <si>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</si>
  <si>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</si>
  <si>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</si>
  <si>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</si>
  <si>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</si>
  <si>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</si>
  <si>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</si>
  <si>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</si>
  <si>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</si>
  <si>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</si>
  <si>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</si>
  <si>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</si>
  <si>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</si>
  <si>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</si>
  <si>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</si>
  <si>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</si>
  <si>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</si>
  <si>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</si>
  <si>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</si>
  <si>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</si>
  <si>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</si>
  <si>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</si>
  <si>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</si>
  <si>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</si>
  <si>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</si>
  <si>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</si>
  <si>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</si>
  <si>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</si>
  <si>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</si>
  <si>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</si>
  <si>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</si>
  <si>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</si>
  <si>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</si>
  <si>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</si>
  <si>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</si>
  <si>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</si>
  <si>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</si>
  <si>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</si>
  <si>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</si>
  <si>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</si>
  <si>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</si>
  <si>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</si>
  <si>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</si>
  <si>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</si>
  <si>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</si>
  <si>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</si>
  <si>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</si>
  <si>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</si>
  <si>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</si>
  <si>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</si>
  <si>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</si>
  <si>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</si>
  <si>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</si>
  <si>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</si>
  <si>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</si>
  <si>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</si>
  <si>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</si>
  <si>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</si>
  <si>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</si>
  <si>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</si>
  <si>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</si>
  <si>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</si>
  <si>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</si>
  <si>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</si>
  <si>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</si>
  <si>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</si>
  <si>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</si>
  <si>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</si>
  <si>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</si>
  <si>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</si>
  <si>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</si>
  <si>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</si>
  <si>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</si>
  <si>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</si>
  <si>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</si>
  <si>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</si>
  <si>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</si>
  <si>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</si>
  <si>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</si>
  <si>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</si>
  <si>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</si>
  <si>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</si>
  <si>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</si>
  <si>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</si>
  <si>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</si>
  <si>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</si>
  <si>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</si>
  <si>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</si>
  <si>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</si>
  <si>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</si>
  <si>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</si>
  <si>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</si>
  <si>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</si>
  <si>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</si>
  <si>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</si>
  <si>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</si>
  <si>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</si>
  <si>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</si>
  <si>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</si>
  <si>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</si>
  <si>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</si>
  <si>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</si>
  <si>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</si>
  <si>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</si>
  <si>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</si>
  <si>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</si>
  <si>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</si>
  <si>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</si>
  <si>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</si>
  <si>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</si>
  <si>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</si>
  <si>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</si>
  <si>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</si>
  <si>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</si>
  <si>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</si>
  <si>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</si>
  <si>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</si>
  <si>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</si>
  <si>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</si>
  <si>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</si>
  <si>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</si>
  <si>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</si>
  <si>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</si>
  <si>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</si>
  <si>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</si>
  <si>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</si>
  <si>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</si>
  <si>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</si>
  <si>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</si>
  <si>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</si>
  <si>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</si>
  <si>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</si>
  <si>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</si>
  <si>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</si>
  <si>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</si>
  <si>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</si>
  <si>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</si>
  <si>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</si>
  <si>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</si>
  <si>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</si>
  <si>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</si>
  <si>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</si>
  <si>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</si>
  <si>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</si>
  <si>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</si>
  <si>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</si>
  <si>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</si>
  <si>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</si>
  <si>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</si>
  <si>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</si>
  <si>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</si>
  <si>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</si>
  <si>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</si>
  <si>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</si>
  <si>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</si>
  <si>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</si>
  <si>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</si>
  <si>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</si>
  <si>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</si>
  <si>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</si>
  <si>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</si>
  <si>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</si>
  <si>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</si>
  <si>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</si>
  <si>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</si>
  <si>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</si>
  <si>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</si>
  <si>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</si>
  <si>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</si>
  <si>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</si>
  <si>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</si>
  <si>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</si>
  <si>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</si>
  <si>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</si>
  <si>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</si>
  <si>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</si>
  <si>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</si>
  <si>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</si>
  <si>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</si>
  <si>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</si>
  <si>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</si>
  <si>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</si>
  <si>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</si>
  <si>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</si>
  <si>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</si>
  <si>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</si>
  <si>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</si>
  <si>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</si>
  <si>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</si>
  <si>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</si>
  <si>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</si>
  <si>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</si>
  <si>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</si>
  <si>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</si>
  <si>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</si>
  <si>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</si>
  <si>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</si>
  <si>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</si>
  <si>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</si>
  <si>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</si>
  <si>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</si>
  <si>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</si>
  <si>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</si>
  <si>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</si>
  <si>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</si>
  <si>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</si>
  <si>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</si>
  <si>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</si>
  <si>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</si>
  <si>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</si>
  <si>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</si>
  <si>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</si>
  <si>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</si>
  <si>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</si>
  <si>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</si>
  <si>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</si>
  <si>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</si>
  <si>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</si>
  <si>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</si>
  <si>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</si>
  <si>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</si>
  <si>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</si>
  <si>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</si>
  <si>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</si>
  <si>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</si>
  <si>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</si>
  <si>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</si>
  <si>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</si>
  <si>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</si>
  <si>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</si>
  <si>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</si>
  <si>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</si>
  <si>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</si>
  <si>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</si>
  <si>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</si>
  <si>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</si>
  <si>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</si>
  <si>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</si>
  <si>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</si>
  <si>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</si>
  <si>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</si>
  <si>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</si>
  <si>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</si>
  <si>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</si>
  <si>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</si>
  <si>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</si>
  <si>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</si>
  <si>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</si>
  <si>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</si>
  <si>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</si>
  <si>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</si>
  <si>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</si>
  <si>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</si>
  <si>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</si>
  <si>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</si>
  <si>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</si>
  <si>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</si>
  <si>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</si>
  <si>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</si>
  <si>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</si>
  <si>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</si>
  <si>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</si>
  <si>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</si>
  <si>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</si>
  <si>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</si>
  <si>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</si>
  <si>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</si>
  <si>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</si>
  <si>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</si>
  <si>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</si>
  <si>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</si>
  <si>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</si>
  <si>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</si>
  <si>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</si>
  <si>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</si>
  <si>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</si>
  <si>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</si>
  <si>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</si>
  <si>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</si>
  <si>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</si>
  <si>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</si>
  <si>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</si>
  <si>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</si>
  <si>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</si>
  <si>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</si>
  <si>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</si>
  <si>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</si>
  <si>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</si>
  <si>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</si>
  <si>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</si>
  <si>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</si>
  <si>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</si>
  <si>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</si>
  <si>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</si>
  <si>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</si>
  <si>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</si>
  <si>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</si>
  <si>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</si>
  <si>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</si>
  <si>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</si>
  <si>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</si>
  <si>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</si>
  <si>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</si>
  <si>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</si>
  <si>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</si>
  <si>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</si>
  <si>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</si>
  <si>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</si>
  <si>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</si>
  <si>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</si>
  <si>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</si>
  <si>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</si>
  <si>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</si>
  <si>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</si>
  <si>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</si>
  <si>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</si>
  <si>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</si>
  <si>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</si>
  <si>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</si>
  <si>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</si>
  <si>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</si>
  <si>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</si>
  <si>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</si>
  <si>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</si>
  <si>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</si>
  <si>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</si>
  <si>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</si>
  <si>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</si>
  <si>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</si>
  <si>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</si>
  <si>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</si>
  <si>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</si>
  <si>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</si>
  <si>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</si>
  <si>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</si>
  <si>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</si>
  <si>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</si>
  <si>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</si>
  <si>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</si>
  <si>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</si>
  <si>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</si>
  <si>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</si>
  <si>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</si>
  <si>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</si>
  <si>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</si>
  <si>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</si>
  <si>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</si>
  <si>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</si>
  <si>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</si>
  <si>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</si>
  <si>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</si>
  <si>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</si>
  <si>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</si>
  <si>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</si>
  <si>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</si>
  <si>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</si>
  <si>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</si>
  <si>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</si>
  <si>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</si>
  <si>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</si>
  <si>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</si>
  <si>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</si>
  <si>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</si>
  <si>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</si>
  <si>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</si>
  <si>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</si>
  <si>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</si>
  <si>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</si>
  <si>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</si>
  <si>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</si>
  <si>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</si>
  <si>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</si>
  <si>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</si>
  <si>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</si>
  <si>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</si>
  <si>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</si>
  <si>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</si>
  <si>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</si>
  <si>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</si>
  <si>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</si>
  <si>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</si>
  <si>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</si>
  <si>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</si>
  <si>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</si>
  <si>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</si>
  <si>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</si>
  <si>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</si>
  <si>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</si>
  <si>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</si>
  <si>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</si>
  <si>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</si>
  <si>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</si>
  <si>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</si>
  <si>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</si>
  <si>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</si>
  <si>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</si>
  <si>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</si>
  <si>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</si>
  <si>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</si>
  <si>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</si>
  <si>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</si>
  <si>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</si>
  <si>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</si>
  <si>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</si>
  <si>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</si>
  <si>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</si>
  <si>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</si>
  <si>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</si>
  <si>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</si>
  <si>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</si>
  <si>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</si>
  <si>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</si>
  <si>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</si>
  <si>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</si>
  <si>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</si>
  <si>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</si>
  <si>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</si>
  <si>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</si>
  <si>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</si>
  <si>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</si>
  <si>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</si>
  <si>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</si>
  <si>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</si>
  <si>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</si>
  <si>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</si>
  <si>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</si>
  <si>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</si>
  <si>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</si>
  <si>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</si>
  <si>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</si>
  <si>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</si>
  <si>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</si>
  <si>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</si>
  <si>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</si>
  <si>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</si>
  <si>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</si>
  <si>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</si>
  <si>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</si>
  <si>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</si>
  <si>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</si>
  <si>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</si>
  <si>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</si>
  <si>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</si>
  <si>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</si>
  <si>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</si>
  <si>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</si>
  <si>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</si>
  <si>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</si>
  <si>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</si>
  <si>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</si>
  <si>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</si>
  <si>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</si>
  <si>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</si>
  <si>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</si>
  <si>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</si>
  <si>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</si>
  <si>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</si>
  <si>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</si>
  <si>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</si>
  <si>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</si>
  <si>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</si>
  <si>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</si>
  <si>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</si>
  <si>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</si>
  <si>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</si>
  <si>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</si>
  <si>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</si>
  <si>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</si>
  <si>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</si>
  <si>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</si>
  <si>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</si>
  <si>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</si>
  <si>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</si>
  <si>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</si>
  <si>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</si>
  <si>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</si>
  <si>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</si>
  <si>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</si>
  <si>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</si>
  <si>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</si>
  <si>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</si>
  <si>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</si>
  <si>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</si>
  <si>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</si>
  <si>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</si>
  <si>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</si>
  <si>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</si>
  <si>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</si>
  <si>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</si>
  <si>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</si>
  <si>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</si>
  <si>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</si>
  <si>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</si>
  <si>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</si>
  <si>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</si>
  <si>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</si>
  <si>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</si>
  <si>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</si>
  <si>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</si>
  <si>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</si>
  <si>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</si>
  <si>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</si>
  <si>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</si>
  <si>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</si>
  <si>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</si>
  <si>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</si>
  <si>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</si>
  <si>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</si>
  <si>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</si>
  <si>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</si>
  <si>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</si>
  <si>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</si>
  <si>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</si>
  <si>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</si>
  <si>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</si>
  <si>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</si>
  <si>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</si>
  <si>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</si>
  <si>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</si>
  <si>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</si>
  <si>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</si>
  <si>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</si>
  <si>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</si>
  <si>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</si>
  <si>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</si>
  <si>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</si>
  <si>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</si>
  <si>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</si>
  <si>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</si>
  <si>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</si>
  <si>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</si>
  <si>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</si>
  <si>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</si>
  <si>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</si>
  <si>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</si>
  <si>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</si>
  <si>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</si>
  <si>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</si>
  <si>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</si>
  <si>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</si>
  <si>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</si>
  <si>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</si>
  <si>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</si>
  <si>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</si>
  <si>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</si>
  <si>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</si>
  <si>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</si>
  <si>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</si>
  <si>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</si>
  <si>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</si>
  <si>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</si>
  <si>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</si>
  <si>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</si>
  <si>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</si>
  <si>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</si>
  <si>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</si>
  <si>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</si>
  <si>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</si>
  <si>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</si>
  <si>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</si>
  <si>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</si>
  <si>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</si>
  <si>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</si>
  <si>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</si>
  <si>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</si>
  <si>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</si>
  <si>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</si>
  <si>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</si>
  <si>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</si>
  <si>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</si>
  <si>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</si>
  <si>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</si>
  <si>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</si>
  <si>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</si>
  <si>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</si>
  <si>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</si>
  <si>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</si>
  <si>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</si>
  <si>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</si>
  <si>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</si>
  <si>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</si>
  <si>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</si>
  <si>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</si>
  <si>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</si>
  <si>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</si>
  <si>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</si>
  <si>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</si>
  <si>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</si>
  <si>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</si>
  <si>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</si>
  <si>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</si>
  <si>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</si>
  <si>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</si>
  <si>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</si>
  <si>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</si>
  <si>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</si>
  <si>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</si>
  <si>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</si>
  <si>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</si>
  <si>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</si>
  <si>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</si>
  <si>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</si>
  <si>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</si>
  <si>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</si>
  <si>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</si>
  <si>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</si>
  <si>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</si>
  <si>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</si>
  <si>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</si>
  <si>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</si>
  <si>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</si>
  <si>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</si>
  <si>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</si>
  <si>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</si>
  <si>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</si>
  <si>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</si>
  <si>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</si>
  <si>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</si>
  <si>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</si>
  <si>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</si>
  <si>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</si>
  <si>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</si>
  <si>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</si>
  <si>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</si>
  <si>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</si>
  <si>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</si>
  <si>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</si>
  <si>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</si>
  <si>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</si>
  <si>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</si>
  <si>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</si>
  <si>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</si>
  <si>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</si>
  <si>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</si>
  <si>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</si>
  <si>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</si>
  <si>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</si>
  <si>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</si>
  <si>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</si>
  <si>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</si>
  <si>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</si>
  <si>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</si>
  <si>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</si>
  <si>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</si>
  <si>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</si>
  <si>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</si>
  <si>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</si>
  <si>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</si>
  <si>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</si>
  <si>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</si>
  <si>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</si>
  <si>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</si>
  <si>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</si>
  <si>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</si>
  <si>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</si>
  <si>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</si>
  <si>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</si>
  <si>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</si>
  <si>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</si>
  <si>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</si>
  <si>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</si>
  <si>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</si>
  <si>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</si>
  <si>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</si>
  <si>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</si>
  <si>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</si>
  <si>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</si>
  <si>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</si>
  <si>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</si>
  <si>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</si>
  <si>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</si>
  <si>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</si>
  <si>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</si>
  <si>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</si>
  <si>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</si>
  <si>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</si>
  <si>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</si>
  <si>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</si>
  <si>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</si>
  <si>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</si>
  <si>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</si>
  <si>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</si>
  <si>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</si>
  <si>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</si>
  <si>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</si>
  <si>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</si>
  <si>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</si>
  <si>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</si>
  <si>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</si>
  <si>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</si>
  <si>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</si>
  <si>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</si>
  <si>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</si>
  <si>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</si>
  <si>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</si>
  <si>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</si>
  <si>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</si>
  <si>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</si>
  <si>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</si>
  <si>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</si>
  <si>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</si>
  <si>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</si>
  <si>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</si>
  <si>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</si>
  <si>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</si>
  <si>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</si>
  <si>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</si>
  <si>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</si>
  <si>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</si>
  <si>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</si>
  <si>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</si>
  <si>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</si>
  <si>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</si>
  <si>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</si>
  <si>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</si>
  <si>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</si>
  <si>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</si>
  <si>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</si>
  <si>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</si>
  <si>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</si>
  <si>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</si>
  <si>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</si>
  <si>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</si>
  <si>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</si>
  <si>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</si>
  <si>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</si>
  <si>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</si>
  <si>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</si>
  <si>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</si>
  <si>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</si>
  <si>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</si>
  <si>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</si>
  <si>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</si>
  <si>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</si>
  <si>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</si>
  <si>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</si>
  <si>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</si>
  <si>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</si>
  <si>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</si>
  <si>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</si>
  <si>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</si>
  <si>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</si>
  <si>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</si>
  <si>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</si>
  <si>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</si>
  <si>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</si>
  <si>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</si>
  <si>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</si>
  <si>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</si>
  <si>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</si>
  <si>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</si>
  <si>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</si>
  <si>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</si>
  <si>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</si>
  <si>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</si>
  <si>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</si>
  <si>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</si>
  <si>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</si>
  <si>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</si>
  <si>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</si>
  <si>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</si>
  <si>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</si>
  <si>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</si>
  <si>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</si>
  <si>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</si>
  <si>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</si>
  <si>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</si>
  <si>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</si>
  <si>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</si>
  <si>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</si>
  <si>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</si>
  <si>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</si>
  <si>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</si>
  <si>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</si>
  <si>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</si>
  <si>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</si>
  <si>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</si>
  <si>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</si>
  <si>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</si>
  <si>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</si>
  <si>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</si>
  <si>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</si>
  <si>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</si>
  <si>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</si>
  <si>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</si>
  <si>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</si>
  <si>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</si>
  <si>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</si>
  <si>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</si>
  <si>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</si>
  <si>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</si>
  <si>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</si>
  <si>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</si>
  <si>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</si>
  <si>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</si>
  <si>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</si>
  <si>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</si>
  <si>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</si>
  <si>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</si>
  <si>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</si>
  <si>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</si>
  <si>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</si>
  <si>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</si>
  <si>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</si>
  <si>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</si>
  <si>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</si>
  <si>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</si>
  <si>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</si>
  <si>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</si>
  <si>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</si>
  <si>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</si>
  <si>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</si>
  <si>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</si>
  <si>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</si>
  <si>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</si>
  <si>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</si>
  <si>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</si>
  <si>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</si>
  <si>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</si>
  <si>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</si>
  <si>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</si>
  <si>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</si>
  <si>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</si>
  <si>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</si>
  <si>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</si>
  <si>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</si>
  <si>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</si>
  <si>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</si>
  <si>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</si>
  <si>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</si>
  <si>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</si>
  <si>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</si>
  <si>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</si>
  <si>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</si>
  <si>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</si>
  <si>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</si>
  <si>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</si>
  <si>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</si>
  <si>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</si>
  <si>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</si>
  <si>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</si>
  <si>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</si>
  <si>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</si>
  <si>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</si>
  <si>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</si>
  <si>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</si>
  <si>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</si>
  <si>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</si>
  <si>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</si>
  <si>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</si>
  <si>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</si>
  <si>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</si>
  <si>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</si>
  <si>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</si>
  <si>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</si>
  <si>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</si>
  <si>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</si>
  <si>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</si>
  <si>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</si>
  <si>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</si>
  <si>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</si>
  <si>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</si>
  <si>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</si>
  <si>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</si>
  <si>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</si>
  <si>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</si>
  <si>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</si>
  <si>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</si>
  <si>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</si>
  <si>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</si>
  <si>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</si>
  <si>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</si>
  <si>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</si>
  <si>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</si>
  <si>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</si>
  <si>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</si>
  <si>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</si>
  <si>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</si>
  <si>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</si>
  <si>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</si>
  <si>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</si>
  <si>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</si>
  <si>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</si>
  <si>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</si>
  <si>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</si>
  <si>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</si>
  <si>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</si>
  <si>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</si>
  <si>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</si>
  <si>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</si>
  <si>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</si>
  <si>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</si>
  <si>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</si>
  <si>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</si>
  <si>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</si>
  <si>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</si>
  <si>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</si>
  <si>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</si>
  <si>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</si>
  <si>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</si>
  <si>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</si>
  <si>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</si>
  <si>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</si>
  <si>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</si>
  <si>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</si>
  <si>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</si>
  <si>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</si>
  <si>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</si>
  <si>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</si>
  <si>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</si>
  <si>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</si>
  <si>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</si>
  <si>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</si>
  <si>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</si>
  <si>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</si>
  <si>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</si>
  <si>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</si>
  <si>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</si>
  <si>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</si>
  <si>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</si>
  <si>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</si>
  <si>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</si>
  <si>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</si>
  <si>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</si>
  <si>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</si>
  <si>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</si>
  <si>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</si>
  <si>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</si>
  <si>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</si>
  <si>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</si>
  <si>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</si>
  <si>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</si>
  <si>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</si>
  <si>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</si>
  <si>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</si>
  <si>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</si>
  <si>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</si>
  <si>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</si>
  <si>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</si>
  <si>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</si>
  <si>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</si>
  <si>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</si>
  <si>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</si>
  <si>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</si>
  <si>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</si>
  <si>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</si>
  <si>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</si>
  <si>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</si>
  <si>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</si>
  <si>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</si>
  <si>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</si>
  <si>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</si>
  <si>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</si>
  <si>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</si>
  <si>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</si>
  <si>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</si>
  <si>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</si>
  <si>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</si>
  <si>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</si>
  <si>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</si>
  <si>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</si>
  <si>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</si>
  <si>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</si>
  <si>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</si>
  <si>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</si>
  <si>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</si>
  <si>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</si>
  <si>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</si>
  <si>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</si>
  <si>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</si>
  <si>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</si>
  <si>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</si>
  <si>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</si>
  <si>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</si>
  <si>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</si>
  <si>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</si>
  <si>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</si>
  <si>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</si>
  <si>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</si>
  <si>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</si>
  <si>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</si>
  <si>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</si>
  <si>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</si>
  <si>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</si>
  <si>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</si>
  <si>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</si>
  <si>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</si>
  <si>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</si>
  <si>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</si>
  <si>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</si>
  <si>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</si>
  <si>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</si>
  <si>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</si>
  <si>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</si>
  <si>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</si>
  <si>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</si>
  <si>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</si>
  <si>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</si>
  <si>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</si>
  <si>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</si>
  <si>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</si>
  <si>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</si>
  <si>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</si>
  <si>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</si>
  <si>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</si>
  <si>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</si>
  <si>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</si>
  <si>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</si>
  <si>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</si>
  <si>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</si>
  <si>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</si>
  <si>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</si>
  <si>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</si>
  <si>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</si>
  <si>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</si>
  <si>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</si>
  <si>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</si>
  <si>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</si>
  <si>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</si>
  <si>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</si>
  <si>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</si>
  <si>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</si>
  <si>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</si>
  <si>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</si>
  <si>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</si>
  <si>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</si>
  <si>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</si>
  <si>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</si>
  <si>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</si>
  <si>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</si>
  <si>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</si>
  <si>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</si>
  <si>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</si>
  <si>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</si>
  <si>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</si>
  <si>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</si>
  <si>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</si>
  <si>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</si>
  <si>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</si>
  <si>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</si>
  <si>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</si>
  <si>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</si>
  <si>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</si>
  <si>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</si>
  <si>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</si>
  <si>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</si>
  <si>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</si>
  <si>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</si>
  <si>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</si>
  <si>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</si>
  <si>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</si>
  <si>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</si>
  <si>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</si>
  <si>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</si>
  <si>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</si>
  <si>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</si>
  <si>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</si>
  <si>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</si>
  <si>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</si>
  <si>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</si>
  <si>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</si>
  <si>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</si>
  <si>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</si>
  <si>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</si>
  <si>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</si>
  <si>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</si>
  <si>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</si>
  <si>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</si>
  <si>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</si>
  <si>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</si>
  <si>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</si>
  <si>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</si>
  <si>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</si>
  <si>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</si>
  <si>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</si>
  <si>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</si>
  <si>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</si>
  <si>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</si>
  <si>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</si>
  <si>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</si>
  <si>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</si>
  <si>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</si>
  <si>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</si>
  <si>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</si>
  <si>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</si>
  <si>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</si>
  <si>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</si>
  <si>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</si>
  <si>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</si>
  <si>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</si>
  <si>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</si>
  <si>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</si>
  <si>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</si>
  <si>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</si>
  <si>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</si>
  <si>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</si>
  <si>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</si>
  <si>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</si>
  <si>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</si>
  <si>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</si>
  <si>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</si>
  <si>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</si>
  <si>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</si>
  <si>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</si>
  <si>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</si>
  <si>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</si>
  <si>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</si>
  <si>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</si>
  <si>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</si>
  <si>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</si>
  <si>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</si>
  <si>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</si>
  <si>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</si>
  <si>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</si>
  <si>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</si>
  <si>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</si>
  <si>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</si>
  <si>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</si>
  <si>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</si>
  <si>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</si>
  <si>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</si>
  <si>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</si>
  <si>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</si>
  <si>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</si>
  <si>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</si>
  <si>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</si>
  <si>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</si>
  <si>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</si>
  <si>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</si>
  <si>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</si>
  <si>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</si>
  <si>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</si>
  <si>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</si>
  <si>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</si>
  <si>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</si>
  <si>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</si>
  <si>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</si>
  <si>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</si>
  <si>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</si>
  <si>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</si>
  <si>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</si>
  <si>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</si>
  <si>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</si>
  <si>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</si>
  <si>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</si>
  <si>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</si>
  <si>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</si>
  <si>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</si>
  <si>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</si>
  <si>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</si>
  <si>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</si>
  <si>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</si>
  <si>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</si>
  <si>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</si>
  <si>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</si>
  <si>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</si>
  <si>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</si>
  <si>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</si>
  <si>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</si>
  <si>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</si>
  <si>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</si>
  <si>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</si>
  <si>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</si>
  <si>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</si>
  <si>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</si>
  <si>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</si>
  <si>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</si>
  <si>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</si>
  <si>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</si>
  <si>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</si>
  <si>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</si>
  <si>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</si>
  <si>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</si>
  <si>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</si>
  <si>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</si>
  <si>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</si>
  <si>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</si>
  <si>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</si>
  <si>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</si>
  <si>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</si>
  <si>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</si>
  <si>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</si>
  <si>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</si>
  <si>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</si>
  <si>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</si>
  <si>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</si>
  <si>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</si>
  <si>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</si>
  <si>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</si>
  <si>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</si>
  <si>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</si>
  <si>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</si>
  <si>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</si>
  <si>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</si>
  <si>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</si>
  <si>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</si>
  <si>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</si>
  <si>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</si>
  <si>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</si>
  <si>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</si>
  <si>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</si>
  <si>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</si>
  <si>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</si>
  <si>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</si>
  <si>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</si>
  <si>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</si>
  <si>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</si>
  <si>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</si>
  <si>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</si>
  <si>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</si>
  <si>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</si>
  <si>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</si>
  <si>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</si>
  <si>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</si>
  <si>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</si>
  <si>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</si>
  <si>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</si>
  <si>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</si>
  <si>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</si>
  <si>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</si>
  <si>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</si>
  <si>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</si>
  <si>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</si>
  <si>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</si>
  <si>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</si>
  <si>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</si>
  <si>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</si>
  <si>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</si>
  <si>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</si>
  <si>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</si>
  <si>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</si>
  <si>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</si>
  <si>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</si>
  <si>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</si>
  <si>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</si>
  <si>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</si>
  <si>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</si>
  <si>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</si>
  <si>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</si>
  <si>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</si>
  <si>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</si>
  <si>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</si>
  <si>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</si>
  <si>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</si>
  <si>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</si>
  <si>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</si>
  <si>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</si>
  <si>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</si>
  <si>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</si>
  <si>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</si>
  <si>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</si>
  <si>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</si>
  <si>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</si>
  <si>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</si>
  <si>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</si>
  <si>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</si>
  <si>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</si>
  <si>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</si>
  <si>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</si>
  <si>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</si>
  <si>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</si>
  <si>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</si>
  <si>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</si>
  <si>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</si>
  <si>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</si>
  <si>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</si>
  <si>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</si>
  <si>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</si>
  <si>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</si>
  <si>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</si>
  <si>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</si>
  <si>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</si>
  <si>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</si>
  <si>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</si>
  <si>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</si>
  <si>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</si>
  <si>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</si>
  <si>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</si>
  <si>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</si>
  <si>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</si>
  <si>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</si>
  <si>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</si>
  <si>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</si>
  <si>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</si>
  <si>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</si>
  <si>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</si>
  <si>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</si>
  <si>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</si>
  <si>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</si>
  <si>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</si>
  <si>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</si>
  <si>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</si>
  <si>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</si>
  <si>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</si>
  <si>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</si>
  <si>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</si>
  <si>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</si>
  <si>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</si>
  <si>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</si>
  <si>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</si>
  <si>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</si>
  <si>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</si>
  <si>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</si>
  <si>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</si>
  <si>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</si>
  <si>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</si>
  <si>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</si>
  <si>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</si>
  <si>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</si>
  <si>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</si>
  <si>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</si>
  <si>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</si>
  <si>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</si>
  <si>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</si>
  <si>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</si>
  <si>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</si>
  <si>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</si>
  <si>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</si>
  <si>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</si>
  <si>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</si>
  <si>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</si>
  <si>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</si>
  <si>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</si>
  <si>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</si>
  <si>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</si>
  <si>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</si>
  <si>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</si>
  <si>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</si>
  <si>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</si>
  <si>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</si>
  <si>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</si>
  <si>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</si>
  <si>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</si>
  <si>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</si>
  <si>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</si>
  <si>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</si>
  <si>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</si>
  <si>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</si>
  <si>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</si>
  <si>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</si>
  <si>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</si>
  <si>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</si>
  <si>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</si>
  <si>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</si>
  <si>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</si>
  <si>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</si>
  <si>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</si>
  <si>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</si>
  <si>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</si>
  <si>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</si>
  <si>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</si>
  <si>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</si>
  <si>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</si>
  <si>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</si>
  <si>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</si>
  <si>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</si>
  <si>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</si>
  <si>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</si>
  <si>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</si>
  <si>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</si>
  <si>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</si>
  <si>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</si>
  <si>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</si>
  <si>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</si>
  <si>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</si>
  <si>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</si>
  <si>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</si>
  <si>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</si>
  <si>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</si>
  <si>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</si>
  <si>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</si>
  <si>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</si>
  <si>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</si>
  <si>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</si>
  <si>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</si>
  <si>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</si>
  <si>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</si>
  <si>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</si>
  <si>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</si>
  <si>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</si>
  <si>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</si>
  <si>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</si>
  <si>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</si>
  <si>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</si>
  <si>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</si>
  <si>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</si>
  <si>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</si>
  <si>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</si>
  <si>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</si>
  <si>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</si>
  <si>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</si>
  <si>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</si>
  <si>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</si>
  <si>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</si>
  <si>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</si>
  <si>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</si>
  <si>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</si>
  <si>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</si>
  <si>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</si>
  <si>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</si>
  <si>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</si>
  <si>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</si>
  <si>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</si>
  <si>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</si>
  <si>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</si>
  <si>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</si>
  <si>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</si>
  <si>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</si>
  <si>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</si>
  <si>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</si>
  <si>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</si>
  <si>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</si>
  <si>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</si>
  <si>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</si>
  <si>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</si>
  <si>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</si>
  <si>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</si>
  <si>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</si>
  <si>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</si>
  <si>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</si>
  <si>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</si>
  <si>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</si>
  <si>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</si>
  <si>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</si>
  <si>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</si>
  <si>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</si>
  <si>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</si>
  <si>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</si>
  <si>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</si>
  <si>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</si>
  <si>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</si>
  <si>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</si>
  <si>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</si>
  <si>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</si>
  <si>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</si>
  <si>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</si>
  <si>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</si>
  <si>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</si>
  <si>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</si>
  <si>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</si>
  <si>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</si>
  <si>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</si>
  <si>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</si>
  <si>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</si>
  <si>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</si>
  <si>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</si>
  <si>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</si>
  <si>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</si>
  <si>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</si>
  <si>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</si>
  <si>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</si>
  <si>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</si>
  <si>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</si>
  <si>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</si>
  <si>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</si>
  <si>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</si>
  <si>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</si>
  <si>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</si>
  <si>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</si>
  <si>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</si>
  <si>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</si>
  <si>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</si>
  <si>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</si>
  <si>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</si>
  <si>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</si>
  <si>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</si>
  <si>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</si>
  <si>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</si>
  <si>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</si>
  <si>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</si>
  <si>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</si>
  <si>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</si>
  <si>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</si>
  <si>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</si>
  <si>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</si>
  <si>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</si>
  <si>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</si>
  <si>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</si>
  <si>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</si>
  <si>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</si>
  <si>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</si>
  <si>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</si>
  <si>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</si>
  <si>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</si>
  <si>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</si>
  <si>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</si>
  <si>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</si>
  <si>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</si>
  <si>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</si>
  <si>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</si>
  <si>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</si>
  <si>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</si>
  <si>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</si>
  <si>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</si>
  <si>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</si>
  <si>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</si>
  <si>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</si>
  <si>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</si>
  <si>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</si>
  <si>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</si>
  <si>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</si>
  <si>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</si>
  <si>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</si>
  <si>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</si>
  <si>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</si>
  <si>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</si>
  <si>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</si>
  <si>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</si>
  <si>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</si>
  <si>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</si>
  <si>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</si>
  <si>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</si>
  <si>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</si>
  <si>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</si>
  <si>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</si>
  <si>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</si>
  <si>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</si>
  <si>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</si>
  <si>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</si>
  <si>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</si>
  <si>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</si>
  <si>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</si>
  <si>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</si>
  <si>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</si>
  <si>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</si>
  <si>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</si>
  <si>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</si>
  <si>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</si>
  <si>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</si>
  <si>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</si>
  <si>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</si>
  <si>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</si>
  <si>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</si>
  <si>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</si>
  <si>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</si>
  <si>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</si>
  <si>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</si>
  <si>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</si>
  <si>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</si>
  <si>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</si>
  <si>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</si>
  <si>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</si>
  <si>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</si>
  <si>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</si>
  <si>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</si>
  <si>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</si>
  <si>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</si>
  <si>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</si>
  <si>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</si>
  <si>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</si>
  <si>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</si>
  <si>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</si>
  <si>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</si>
  <si>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</si>
  <si>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</si>
  <si>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</si>
  <si>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</si>
  <si>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</si>
  <si>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</si>
  <si>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</si>
  <si>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</si>
  <si>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</si>
  <si>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</si>
  <si>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</si>
  <si>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</si>
  <si>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</si>
  <si>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</si>
  <si>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</si>
  <si>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</si>
  <si>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</si>
  <si>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</si>
  <si>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</si>
  <si>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</si>
  <si>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</si>
  <si>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</si>
  <si>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</si>
  <si>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</si>
  <si>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</si>
  <si>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</si>
  <si>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</si>
  <si>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</si>
  <si>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</si>
  <si>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</si>
  <si>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</si>
  <si>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</si>
  <si>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</si>
  <si>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</si>
  <si>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</si>
  <si>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</si>
  <si>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</si>
  <si>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</si>
  <si>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</si>
  <si>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</si>
  <si>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</si>
  <si>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</si>
  <si>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</si>
  <si>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</si>
  <si>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</si>
  <si>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</si>
  <si>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</si>
  <si>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</si>
  <si>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</si>
  <si>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</si>
  <si>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</si>
  <si>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</si>
  <si>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</si>
  <si>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</si>
  <si>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</si>
  <si>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</si>
  <si>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</si>
  <si>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</si>
  <si>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</si>
  <si>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</si>
  <si>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</si>
  <si>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</si>
  <si>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</si>
  <si>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</si>
  <si>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</si>
  <si>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</si>
  <si>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</si>
  <si>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</si>
  <si>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</si>
  <si>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</si>
  <si>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</si>
  <si>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</si>
  <si>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</si>
  <si>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</si>
  <si>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</si>
  <si>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</si>
  <si>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</si>
  <si>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</si>
  <si>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</si>
  <si>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</si>
  <si>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</si>
  <si>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</si>
  <si>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</si>
  <si>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</si>
  <si>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</si>
  <si>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</si>
  <si>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</si>
  <si>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</si>
  <si>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</si>
  <si>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</si>
  <si>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</si>
  <si>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</si>
  <si>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</si>
  <si>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</si>
  <si>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</si>
  <si>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</si>
  <si>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</si>
  <si>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</si>
  <si>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</si>
  <si>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</si>
  <si>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</si>
  <si>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</si>
  <si>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</si>
  <si>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</si>
  <si>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</si>
  <si>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</si>
  <si>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</si>
  <si>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</si>
  <si>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</si>
  <si>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</si>
  <si>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</si>
  <si>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</si>
  <si>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</si>
  <si>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</si>
  <si>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</si>
  <si>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</si>
  <si>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</si>
  <si>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</si>
  <si>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</si>
  <si>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</si>
  <si>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</si>
  <si>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</si>
  <si>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</si>
  <si>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</si>
  <si>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</si>
  <si>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</si>
  <si>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</si>
  <si>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</si>
  <si>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</si>
  <si>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</si>
  <si>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</si>
  <si>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</si>
  <si>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</si>
  <si>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</si>
  <si>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</si>
  <si>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</si>
  <si>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</si>
  <si>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</si>
  <si>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</si>
  <si>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</si>
  <si>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</si>
  <si>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</si>
  <si>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</si>
  <si>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</si>
  <si>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</si>
  <si>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</si>
  <si>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</si>
  <si>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</si>
  <si>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</si>
  <si>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</si>
  <si>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</si>
  <si>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</si>
  <si>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</si>
  <si>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</si>
  <si>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</si>
  <si>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</si>
  <si>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</si>
  <si>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</si>
  <si>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</si>
  <si>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</si>
  <si>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</si>
  <si>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</si>
  <si>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</si>
  <si>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</si>
  <si>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</si>
  <si>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</si>
  <si>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</si>
  <si>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</si>
  <si>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</si>
  <si>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</si>
  <si>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</si>
  <si>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</si>
  <si>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</si>
  <si>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</si>
  <si>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</si>
  <si>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</si>
  <si>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</si>
  <si>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</si>
  <si>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</si>
  <si>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</si>
  <si>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</si>
  <si>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</si>
  <si>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</si>
  <si>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</si>
  <si>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</si>
  <si>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</si>
  <si>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</si>
  <si>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</si>
  <si>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</si>
  <si>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</si>
  <si>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</si>
  <si>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</si>
  <si>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</si>
  <si>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</si>
  <si>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</si>
  <si>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</si>
  <si>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</si>
  <si>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</si>
  <si>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</si>
  <si>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</si>
  <si>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</si>
  <si>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</si>
  <si>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</si>
  <si>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</si>
  <si>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</si>
  <si>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</si>
  <si>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</si>
  <si>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</si>
  <si>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</si>
  <si>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</si>
  <si>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</si>
  <si>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</si>
  <si>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</si>
  <si>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</si>
  <si>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</si>
  <si>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</si>
  <si>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</si>
  <si>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</si>
  <si>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</si>
  <si>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</si>
  <si>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</si>
  <si>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</si>
  <si>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</si>
  <si>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</si>
  <si>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</si>
  <si>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</si>
  <si>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</si>
  <si>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</si>
  <si>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</si>
  <si>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</si>
  <si>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</si>
  <si>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</si>
  <si>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</si>
  <si>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</si>
  <si>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</si>
  <si>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</si>
  <si>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</si>
  <si>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</si>
  <si>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</si>
  <si>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</si>
  <si>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</si>
  <si>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</si>
  <si>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</si>
  <si>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</si>
  <si>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</si>
  <si>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</si>
  <si>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</si>
  <si>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</si>
  <si>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</si>
  <si>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</si>
  <si>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</si>
  <si>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</si>
  <si>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</si>
  <si>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</si>
  <si>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</si>
  <si>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</si>
  <si>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</si>
  <si>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</si>
  <si>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</si>
  <si>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</si>
  <si>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</si>
  <si>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</si>
  <si>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</si>
  <si>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</si>
  <si>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</si>
  <si>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</si>
  <si>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</si>
  <si>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</si>
  <si>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</si>
  <si>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</si>
  <si>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</si>
  <si>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</si>
  <si>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</si>
  <si>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</si>
  <si>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</si>
  <si>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</si>
  <si>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</si>
  <si>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</si>
  <si>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</si>
  <si>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</si>
  <si>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</si>
  <si>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</si>
  <si>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</si>
  <si>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</si>
  <si>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</si>
  <si>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</si>
  <si>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</si>
  <si>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</si>
  <si>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</si>
  <si>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</si>
  <si>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</si>
  <si>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</si>
  <si>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</si>
  <si>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</si>
  <si>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</si>
  <si>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</si>
  <si>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</si>
  <si>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</si>
  <si>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</si>
  <si>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</si>
  <si>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</si>
  <si>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</si>
  <si>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</si>
  <si>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</si>
  <si>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</si>
  <si>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</si>
  <si>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</si>
  <si>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</si>
  <si>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</si>
  <si>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</si>
  <si>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</si>
  <si>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</si>
  <si>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</si>
  <si>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</si>
  <si>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</si>
  <si>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</si>
  <si>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</si>
  <si>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</si>
  <si>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</si>
  <si>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</si>
  <si>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</si>
  <si>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</si>
  <si>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</si>
  <si>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</si>
  <si>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</si>
  <si>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</si>
  <si>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</si>
  <si>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</si>
  <si>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</si>
  <si>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</si>
  <si>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</si>
  <si>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</si>
  <si>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</si>
  <si>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</si>
  <si>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</si>
  <si>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</si>
  <si>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</si>
  <si>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</si>
  <si>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</si>
  <si>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</si>
  <si>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</si>
  <si>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</si>
  <si>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</si>
  <si>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</si>
  <si>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</si>
  <si>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</si>
  <si>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</si>
  <si>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</si>
  <si>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</si>
  <si>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</si>
  <si>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</si>
  <si>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</si>
  <si>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</si>
  <si>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</si>
  <si>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</si>
  <si>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</si>
  <si>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</si>
  <si>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</si>
  <si>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</si>
  <si>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</si>
  <si>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</si>
  <si>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</si>
  <si>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</si>
  <si>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</si>
  <si>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</si>
  <si>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</si>
  <si>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</si>
  <si>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</si>
  <si>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</si>
  <si>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</si>
  <si>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</si>
  <si>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</si>
  <si>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</si>
  <si>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</si>
  <si>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</si>
  <si>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</si>
  <si>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</si>
  <si>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</si>
  <si>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</si>
  <si>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</si>
  <si>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</si>
  <si>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</si>
  <si>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</si>
  <si>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</si>
  <si>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</si>
  <si>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</si>
  <si>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</si>
  <si>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</si>
  <si>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</si>
  <si>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</si>
  <si>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</si>
  <si>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</si>
  <si>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</si>
  <si>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</si>
  <si>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</si>
  <si>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</si>
  <si>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</si>
  <si>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</si>
  <si>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</si>
  <si>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</si>
  <si>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</si>
  <si>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</si>
  <si>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</si>
  <si>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</si>
  <si>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</si>
  <si>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</si>
  <si>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</si>
  <si>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</si>
  <si>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</si>
  <si>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</si>
  <si>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</si>
  <si>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</si>
  <si>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</si>
  <si>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</si>
  <si>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</si>
  <si>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</si>
  <si>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</si>
  <si>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</si>
  <si>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</si>
  <si>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</si>
  <si>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</si>
  <si>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</si>
  <si>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</si>
  <si>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</si>
  <si>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</si>
  <si>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</si>
  <si>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</si>
  <si>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</si>
  <si>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</si>
  <si>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</si>
  <si>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</si>
  <si>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</si>
  <si>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</si>
  <si>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</si>
  <si>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</si>
  <si>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</si>
  <si>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</si>
  <si>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</si>
  <si>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</si>
  <si>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</si>
  <si>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</si>
  <si>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</si>
  <si>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</si>
  <si>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</si>
  <si>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</si>
  <si>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</si>
  <si>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</si>
  <si>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</si>
  <si>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</si>
  <si>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</si>
  <si>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</si>
  <si>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</si>
  <si>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</si>
  <si>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</si>
  <si>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</si>
  <si>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</si>
  <si>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</si>
  <si>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</si>
  <si>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</si>
  <si>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</si>
  <si>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</si>
  <si>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</si>
  <si>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</si>
  <si>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</si>
  <si>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</si>
  <si>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</si>
  <si>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</si>
  <si>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</si>
  <si>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</si>
  <si>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</si>
  <si>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</si>
  <si>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</si>
  <si>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</si>
  <si>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</si>
  <si>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</si>
  <si>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</si>
  <si>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</si>
  <si>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</si>
  <si>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</si>
  <si>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</si>
  <si>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</si>
  <si>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</si>
  <si>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</si>
  <si>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</si>
  <si>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</si>
  <si>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</si>
  <si>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</si>
  <si>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</si>
  <si>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</si>
  <si>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</si>
  <si>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</si>
  <si>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</si>
  <si>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</si>
  <si>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</si>
  <si>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</si>
  <si>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</si>
  <si>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</si>
  <si>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</si>
  <si>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</si>
  <si>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</si>
  <si>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</si>
  <si>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</si>
  <si>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</si>
  <si>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</si>
  <si>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</si>
  <si>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</si>
  <si>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</si>
  <si>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</si>
  <si>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</si>
  <si>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</si>
  <si>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</si>
  <si>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</si>
  <si>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</si>
  <si>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</si>
  <si>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</si>
  <si>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</si>
  <si>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</si>
  <si>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</si>
  <si>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</si>
  <si>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</si>
  <si>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</si>
  <si>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</si>
  <si>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</si>
  <si>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</si>
  <si>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</si>
  <si>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</si>
  <si>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</si>
  <si>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</si>
  <si>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</si>
  <si>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</si>
  <si>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</si>
  <si>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</si>
  <si>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</si>
  <si>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</si>
  <si>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</si>
  <si>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</si>
  <si>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</si>
  <si>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</si>
  <si>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</si>
  <si>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</si>
  <si>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</si>
  <si>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</si>
  <si>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</si>
  <si>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</si>
  <si>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</si>
  <si>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</si>
  <si>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</si>
  <si>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</si>
  <si>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</si>
  <si>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</si>
  <si>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</si>
  <si>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</si>
  <si>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</si>
  <si>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</si>
  <si>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</si>
  <si>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</si>
  <si>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</si>
  <si>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</si>
  <si>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</si>
  <si>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</si>
  <si>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</si>
  <si>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</si>
  <si>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</si>
  <si>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</si>
  <si>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</si>
  <si>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</si>
  <si>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</si>
  <si>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</si>
  <si>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</si>
  <si>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</si>
  <si>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</si>
  <si>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</si>
  <si>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</si>
  <si>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</si>
  <si>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</si>
  <si>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</si>
  <si>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</si>
  <si>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</si>
  <si>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</si>
  <si>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</si>
  <si>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</si>
  <si>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</si>
  <si>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</si>
  <si>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</si>
  <si>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</si>
  <si>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</si>
  <si>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</si>
  <si>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</si>
  <si>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</si>
  <si>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</si>
  <si>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</si>
  <si>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</si>
  <si>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</si>
  <si>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</si>
  <si>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</si>
  <si>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</si>
  <si>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</si>
  <si>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</si>
  <si>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</si>
  <si>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</si>
  <si>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</si>
  <si>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</si>
  <si>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</si>
  <si>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</si>
  <si>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</si>
  <si>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</si>
  <si>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</si>
  <si>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</si>
  <si>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</si>
  <si>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</si>
  <si>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</si>
  <si>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</si>
  <si>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</si>
  <si>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</si>
  <si>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</si>
  <si>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</si>
  <si>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</si>
  <si>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</si>
  <si>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</si>
  <si>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</si>
  <si>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</si>
  <si>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</si>
  <si>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</si>
  <si>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</si>
  <si>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</si>
  <si>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</si>
  <si>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</si>
  <si>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</si>
  <si>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</si>
  <si>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</si>
  <si>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</si>
  <si>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</si>
  <si>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</si>
  <si>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</si>
  <si>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</si>
  <si>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</si>
  <si>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</si>
  <si>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</si>
  <si>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</si>
  <si>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</si>
  <si>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</si>
  <si>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</si>
  <si>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</si>
  <si>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</si>
  <si>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</si>
  <si>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</si>
  <si>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</si>
  <si>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</si>
  <si>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</si>
  <si>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</si>
  <si>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</si>
  <si>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</si>
  <si>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</si>
  <si>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</si>
  <si>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</si>
  <si>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</si>
  <si>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</si>
  <si>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</si>
  <si>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</si>
  <si>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</si>
  <si>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</si>
  <si>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</si>
  <si>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</si>
  <si>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</si>
  <si>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</si>
  <si>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</si>
  <si>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</si>
  <si>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</si>
  <si>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</si>
  <si>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</si>
  <si>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</si>
  <si>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</si>
  <si>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</si>
  <si>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</si>
  <si>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</si>
  <si>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</si>
  <si>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</si>
  <si>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</si>
  <si>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</si>
  <si>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</si>
  <si>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</si>
  <si>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</si>
  <si>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</si>
  <si>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</si>
  <si>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</si>
  <si>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</si>
  <si>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</si>
  <si>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</si>
  <si>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</si>
  <si>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</si>
  <si>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</si>
  <si>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</si>
  <si>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</si>
  <si>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</si>
  <si>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</si>
  <si>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</si>
  <si>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</si>
  <si>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</si>
  <si>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</si>
  <si>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</si>
  <si>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</si>
  <si>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</si>
  <si>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</si>
  <si>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</si>
  <si>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</si>
  <si>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</si>
  <si>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</si>
  <si>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</si>
  <si>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</si>
  <si>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</si>
  <si>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</si>
  <si>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</si>
  <si>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</si>
  <si>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</si>
  <si>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</si>
  <si>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</si>
  <si>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</si>
  <si>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</si>
  <si>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</si>
  <si>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</si>
  <si>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</si>
  <si>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</si>
  <si>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</si>
  <si>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</si>
  <si>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</si>
  <si>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</si>
  <si>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</si>
  <si>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</si>
  <si>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</si>
  <si>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</si>
  <si>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</si>
  <si>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</si>
  <si>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</si>
  <si>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</si>
  <si>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</si>
  <si>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</si>
  <si>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</si>
  <si>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</si>
  <si>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</si>
  <si>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</si>
  <si>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</si>
  <si>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</si>
  <si>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</si>
  <si>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</si>
  <si>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</si>
  <si>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</si>
  <si>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</si>
  <si>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</si>
  <si>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</si>
  <si>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</si>
  <si>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</si>
  <si>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</si>
  <si>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</si>
  <si>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</si>
  <si>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</si>
  <si>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</si>
  <si>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</si>
  <si>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</si>
  <si>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</si>
  <si>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</si>
  <si>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</si>
  <si>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</si>
  <si>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</si>
  <si>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</si>
  <si>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</si>
  <si>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</si>
  <si>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</si>
  <si>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</si>
  <si>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</si>
  <si>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</si>
  <si>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</si>
  <si>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</si>
  <si>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</si>
  <si>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</si>
  <si>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</si>
  <si>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</si>
  <si>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</si>
  <si>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</si>
  <si>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</si>
  <si>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</si>
  <si>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</si>
  <si>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</si>
  <si>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</si>
  <si>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</si>
  <si>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</si>
  <si>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</si>
  <si>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</si>
  <si>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</si>
  <si>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</si>
  <si>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</si>
  <si>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</si>
  <si>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</si>
  <si>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</si>
  <si>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</si>
  <si>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</si>
  <si>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</si>
  <si>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</si>
  <si>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</si>
  <si>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</si>
  <si>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</si>
  <si>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</si>
  <si>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</si>
  <si>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</si>
  <si>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</si>
  <si>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</si>
  <si>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</si>
  <si>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</si>
  <si>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</si>
  <si>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</si>
  <si>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</si>
  <si>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</si>
  <si>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</si>
  <si>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</si>
  <si>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</si>
  <si>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</si>
  <si>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</si>
  <si>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</si>
  <si>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</si>
  <si>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</si>
  <si>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</si>
  <si>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</si>
  <si>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</si>
  <si>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</si>
  <si>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</si>
  <si>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</si>
  <si>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</si>
  <si>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</si>
  <si>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</si>
  <si>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</si>
  <si>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</si>
  <si>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</si>
  <si>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</si>
  <si>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</si>
  <si>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</si>
  <si>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</si>
  <si>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</si>
  <si>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</si>
  <si>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</si>
  <si>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</si>
  <si>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</si>
  <si>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</si>
  <si>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</si>
  <si>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</si>
  <si>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</si>
  <si>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</si>
  <si>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</si>
  <si>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</si>
  <si>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</si>
  <si>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</si>
  <si>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</si>
  <si>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</si>
  <si>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</si>
  <si>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</si>
  <si>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</si>
  <si>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</si>
  <si>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</si>
  <si>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</si>
  <si>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</si>
  <si>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</si>
  <si>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</si>
  <si>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</si>
  <si>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</si>
  <si>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</si>
  <si>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</si>
  <si>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</si>
  <si>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</si>
  <si>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</si>
  <si>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</si>
  <si>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</si>
  <si>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</si>
  <si>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</si>
  <si>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</si>
  <si>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</si>
  <si>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</si>
  <si>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</si>
  <si>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</si>
  <si>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</si>
  <si>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</si>
  <si>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</si>
  <si>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</si>
  <si>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</si>
  <si>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</si>
  <si>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</si>
  <si>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</si>
  <si>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</si>
  <si>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</si>
  <si>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</si>
  <si>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</si>
  <si>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</si>
  <si>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</si>
  <si>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</si>
  <si>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</si>
  <si>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</si>
  <si>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</si>
  <si>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</si>
  <si>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</si>
  <si>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</si>
  <si>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</si>
  <si>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</si>
  <si>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</si>
  <si>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</si>
  <si>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</si>
  <si>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</si>
  <si>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</si>
  <si>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</si>
  <si>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</si>
  <si>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</si>
  <si>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</si>
  <si>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</si>
  <si>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</si>
  <si>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</si>
  <si>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</si>
  <si>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</si>
  <si>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</si>
  <si>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</si>
  <si>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</si>
  <si>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</si>
  <si>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</si>
  <si>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</si>
  <si>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</si>
  <si>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</si>
  <si>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</si>
  <si>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</si>
  <si>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</si>
  <si>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</si>
  <si>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</si>
  <si>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</si>
  <si>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</si>
  <si>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</si>
  <si>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</si>
  <si>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</si>
  <si>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</si>
  <si>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</si>
  <si>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</si>
  <si>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</si>
  <si>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</si>
  <si>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</si>
  <si>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</si>
  <si>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</si>
  <si>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</si>
  <si>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</si>
  <si>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</si>
  <si>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</si>
  <si>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</si>
  <si>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</si>
  <si>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</si>
  <si>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</si>
  <si>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</si>
  <si>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</si>
  <si>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</si>
  <si>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</si>
  <si>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</si>
  <si>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</si>
  <si>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</si>
  <si>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</si>
  <si>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</si>
  <si>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</si>
  <si>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</si>
  <si>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</si>
  <si>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</si>
  <si>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</si>
  <si>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</si>
  <si>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</si>
  <si>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</si>
  <si>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</si>
  <si>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</si>
  <si>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</si>
  <si>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</si>
  <si>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</si>
  <si>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</si>
  <si>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</si>
  <si>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</si>
  <si>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</si>
  <si>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</si>
  <si>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</si>
  <si>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</si>
  <si>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</si>
  <si>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</si>
  <si>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</si>
  <si>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</si>
  <si>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</si>
  <si>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</si>
  <si>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</si>
  <si>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</si>
  <si>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</si>
  <si>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</si>
  <si>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</si>
  <si>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</si>
  <si>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</si>
  <si>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</si>
  <si>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</si>
  <si>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</si>
  <si>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</si>
  <si>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</si>
  <si>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</si>
  <si>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</si>
  <si>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</si>
  <si>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</si>
  <si>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</si>
  <si>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</si>
  <si>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</si>
  <si>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</si>
  <si>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</si>
  <si>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</si>
  <si>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</si>
  <si>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</si>
  <si>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</si>
  <si>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</si>
  <si>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</si>
  <si>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</si>
  <si>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</si>
  <si>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</si>
  <si>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</si>
  <si>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</si>
  <si>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</si>
  <si>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</si>
  <si>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</si>
  <si>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</si>
  <si>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</si>
  <si>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</si>
  <si>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</si>
  <si>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</si>
  <si>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</si>
  <si>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</si>
  <si>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</si>
  <si>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</si>
  <si>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</si>
  <si>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</si>
  <si>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</si>
  <si>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</si>
  <si>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</si>
  <si>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</si>
  <si>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</si>
  <si>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</si>
  <si>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</si>
  <si>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</si>
  <si>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</si>
  <si>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</si>
  <si>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</si>
  <si>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</si>
  <si>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</si>
  <si>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</si>
  <si>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</si>
  <si>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</si>
  <si>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</si>
  <si>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</si>
  <si>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</si>
  <si>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</si>
  <si>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</si>
  <si>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</si>
  <si>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</si>
  <si>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</si>
  <si>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</si>
  <si>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</si>
  <si>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</si>
  <si>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</si>
  <si>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</si>
  <si>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</si>
  <si>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</si>
  <si>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</si>
  <si>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</si>
  <si>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</si>
  <si>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</si>
  <si>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</si>
  <si>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</si>
  <si>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</si>
  <si>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</si>
  <si>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</si>
  <si>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</si>
  <si>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</si>
  <si>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</si>
  <si>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</si>
  <si>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</si>
  <si>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</si>
  <si>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</si>
  <si>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</si>
  <si>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</si>
  <si>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</si>
  <si>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</si>
  <si>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</si>
  <si>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</si>
  <si>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</si>
  <si>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</si>
  <si>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</si>
  <si>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</si>
  <si>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</si>
  <si>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</si>
  <si>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</si>
  <si>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</si>
  <si>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</si>
  <si>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</si>
  <si>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</si>
  <si>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</si>
  <si>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</si>
  <si>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</si>
  <si>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</si>
  <si>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</si>
  <si>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</si>
  <si>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</si>
  <si>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</si>
  <si>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</si>
  <si>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</si>
  <si>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</si>
  <si>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</si>
  <si>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</si>
  <si>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</si>
  <si>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</si>
  <si>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</si>
  <si>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</si>
  <si>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</si>
  <si>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</si>
  <si>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</si>
  <si>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</si>
  <si>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</si>
  <si>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</si>
  <si>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</si>
  <si>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</si>
  <si>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</si>
  <si>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</si>
  <si>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</si>
  <si>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</si>
  <si>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</si>
  <si>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</si>
  <si>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</si>
  <si>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</si>
  <si>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</si>
  <si>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</si>
  <si>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</si>
  <si>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</si>
  <si>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</si>
  <si>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</si>
  <si>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</si>
  <si>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</si>
  <si>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</si>
  <si>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</si>
  <si>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</si>
  <si>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</si>
  <si>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</si>
  <si>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</si>
  <si>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</si>
  <si>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</si>
  <si>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</si>
  <si>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</si>
  <si>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</si>
  <si>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</si>
  <si>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</si>
  <si>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</si>
  <si>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</si>
  <si>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</si>
  <si>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</si>
  <si>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</si>
  <si>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</si>
  <si>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</si>
  <si>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</si>
  <si>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</si>
  <si>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</si>
  <si>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</si>
  <si>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</si>
  <si>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</si>
  <si>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</si>
  <si>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</si>
  <si>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</si>
  <si>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</si>
  <si>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</si>
  <si>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</si>
  <si>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</si>
  <si>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</si>
  <si>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</si>
  <si>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</si>
  <si>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</si>
  <si>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</si>
  <si>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</si>
  <si>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</si>
  <si>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</si>
  <si>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</si>
  <si>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</si>
  <si>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</si>
  <si>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</si>
  <si>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</si>
  <si>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</si>
  <si>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</si>
  <si>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</si>
  <si>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</si>
  <si>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</si>
  <si>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</si>
  <si>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</si>
  <si>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</si>
  <si>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</si>
  <si>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</si>
  <si>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</si>
  <si>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</si>
  <si>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</si>
  <si>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</si>
  <si>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</si>
  <si>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</si>
  <si>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</si>
  <si>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</si>
  <si>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</si>
  <si>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</si>
  <si>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</si>
  <si>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</si>
  <si>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</si>
  <si>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</si>
  <si>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</si>
  <si>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</si>
  <si>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</si>
  <si>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</si>
  <si>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</si>
  <si>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</si>
  <si>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</si>
  <si>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</si>
  <si>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</si>
  <si>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</si>
  <si>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</si>
  <si>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</si>
  <si>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</si>
  <si>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</si>
  <si>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</si>
  <si>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</si>
  <si>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</si>
  <si>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</si>
  <si>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</si>
  <si>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</si>
  <si>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</si>
  <si>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</si>
  <si>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</si>
  <si>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</si>
  <si>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</si>
  <si>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</si>
  <si>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</si>
  <si>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</si>
  <si>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</si>
  <si>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</si>
  <si>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</si>
  <si>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</si>
  <si>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</si>
  <si>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</si>
  <si>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</si>
  <si>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</si>
  <si>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</si>
  <si>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</si>
  <si>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</si>
  <si>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</si>
  <si>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</si>
  <si>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</si>
  <si>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</si>
  <si>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</si>
  <si>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</si>
  <si>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</si>
  <si>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</si>
  <si>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</si>
  <si>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</si>
  <si>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</si>
  <si>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</si>
  <si>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</si>
  <si>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</si>
  <si>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</si>
  <si>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</si>
  <si>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</si>
  <si>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</si>
  <si>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</si>
  <si>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</si>
  <si>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</si>
  <si>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</si>
  <si>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</si>
  <si>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</si>
  <si>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</si>
  <si>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</si>
  <si>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</si>
  <si>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</si>
  <si>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</si>
  <si>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</si>
  <si>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</si>
  <si>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</si>
  <si>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</si>
  <si>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</si>
  <si>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</si>
  <si>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</si>
  <si>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</si>
  <si>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</si>
  <si>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</si>
  <si>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</si>
  <si>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</si>
  <si>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</si>
  <si>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</si>
  <si>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</si>
  <si>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</si>
  <si>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</si>
  <si>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</si>
  <si>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</si>
  <si>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</si>
  <si>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</si>
  <si>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</si>
  <si>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</si>
  <si>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</si>
  <si>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</si>
  <si>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</si>
  <si>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</si>
  <si>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</si>
  <si>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</si>
  <si>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</si>
  <si>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</si>
  <si>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</si>
  <si>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</si>
  <si>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</si>
  <si>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</si>
  <si>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</si>
  <si>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</si>
  <si>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</si>
  <si>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</si>
  <si>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</si>
  <si>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</si>
  <si>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</si>
  <si>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</si>
  <si>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</si>
  <si>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</si>
  <si>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</si>
  <si>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</si>
  <si>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</si>
  <si>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</si>
  <si>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</si>
  <si>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</si>
  <si>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</si>
  <si>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</si>
  <si>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</si>
  <si>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</si>
  <si>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</si>
  <si>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</si>
  <si>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</si>
  <si>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</si>
  <si>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</si>
  <si>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</si>
  <si>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</si>
  <si>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</si>
  <si>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</si>
  <si>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</si>
  <si>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</si>
  <si>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</si>
  <si>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</si>
  <si>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</si>
  <si>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</si>
  <si>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</si>
  <si>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</si>
  <si>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</si>
  <si>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</si>
  <si>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</si>
  <si>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</si>
  <si>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</si>
  <si>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</si>
  <si>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</si>
  <si>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</si>
  <si>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</si>
  <si>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</si>
  <si>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</si>
  <si>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</si>
  <si>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</si>
  <si>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</si>
  <si>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</si>
  <si>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</si>
  <si>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</si>
  <si>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</si>
  <si>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</si>
  <si>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</si>
  <si>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</si>
  <si>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</si>
  <si>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</si>
  <si>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</si>
  <si>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</si>
  <si>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</si>
  <si>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</si>
  <si>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</si>
  <si>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</si>
  <si>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</si>
  <si>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</si>
  <si>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</si>
  <si>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</si>
  <si>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</si>
  <si>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</si>
  <si>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</si>
  <si>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</si>
  <si>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</si>
  <si>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</si>
  <si>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</si>
  <si>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</si>
  <si>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</si>
  <si>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</si>
  <si>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</si>
  <si>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</si>
  <si>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</si>
  <si>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</si>
  <si>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</si>
  <si>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</si>
  <si>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</si>
  <si>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</si>
  <si>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</si>
  <si>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</si>
  <si>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</si>
  <si>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</si>
  <si>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</si>
  <si>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</si>
  <si>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</si>
  <si>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</si>
  <si>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</si>
  <si>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</si>
  <si>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</si>
  <si>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</si>
  <si>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</si>
  <si>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</si>
  <si>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</si>
  <si>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</si>
  <si>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</si>
  <si>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</si>
  <si>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</si>
  <si>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</si>
  <si>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</si>
  <si>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</si>
  <si>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</si>
  <si>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</si>
  <si>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</si>
  <si>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</si>
  <si>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</si>
  <si>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</si>
  <si>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</si>
  <si>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</si>
  <si>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</si>
  <si>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</si>
  <si>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</si>
  <si>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</si>
  <si>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</si>
  <si>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</si>
  <si>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</si>
  <si>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</si>
  <si>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</si>
  <si>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</si>
  <si>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</si>
  <si>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</si>
  <si>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</si>
  <si>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</si>
  <si>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</si>
  <si>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</si>
  <si>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</si>
  <si>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</si>
  <si>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</si>
  <si>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</si>
  <si>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</si>
  <si>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</si>
  <si>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</si>
  <si>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</si>
  <si>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</si>
  <si>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</si>
  <si>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</si>
  <si>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</si>
  <si>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</si>
  <si>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</si>
  <si>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</si>
  <si>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</si>
  <si>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</si>
  <si>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</si>
  <si>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</si>
  <si>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</si>
  <si>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</si>
  <si>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</si>
  <si>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</si>
  <si>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</si>
  <si>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</si>
  <si>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</si>
  <si>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</si>
  <si>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</si>
  <si>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</si>
  <si>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</si>
  <si>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</si>
  <si>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</si>
  <si>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</si>
  <si>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</si>
  <si>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</si>
  <si>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</si>
  <si>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</si>
  <si>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</si>
  <si>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</si>
  <si>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</si>
  <si>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</si>
  <si>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</si>
  <si>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</si>
  <si>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</si>
  <si>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</si>
  <si>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</si>
  <si>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</si>
  <si>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</si>
  <si>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</si>
  <si>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</si>
  <si>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</si>
  <si>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</si>
  <si>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</si>
  <si>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</si>
  <si>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</si>
  <si>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</si>
  <si>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</si>
  <si>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</si>
  <si>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</si>
  <si>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</si>
  <si>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</si>
  <si>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</si>
  <si>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</si>
  <si>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</si>
  <si>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</si>
  <si>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</si>
  <si>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</si>
  <si>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</si>
  <si>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</si>
  <si>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</si>
  <si>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</si>
  <si>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</si>
  <si>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</si>
  <si>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</si>
  <si>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</si>
  <si>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</si>
  <si>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</si>
  <si>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</si>
  <si>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</si>
  <si>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</si>
  <si>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</si>
  <si>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</si>
  <si>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</si>
  <si>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</si>
  <si>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</si>
  <si>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</si>
  <si>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</si>
  <si>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</si>
  <si>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</si>
  <si>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</si>
  <si>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</si>
  <si>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</si>
  <si>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</si>
  <si>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</si>
  <si>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</si>
  <si>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</si>
  <si>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</si>
  <si>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</si>
  <si>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</si>
  <si>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</si>
  <si>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</si>
  <si>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</si>
  <si>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</si>
  <si>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</si>
  <si>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</si>
  <si>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</si>
  <si>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</si>
  <si>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</si>
  <si>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</si>
  <si>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</si>
  <si>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</si>
  <si>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</si>
  <si>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</si>
  <si>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</si>
  <si>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</si>
  <si>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</si>
  <si>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</si>
  <si>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</si>
  <si>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</si>
  <si>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</si>
  <si>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</si>
  <si>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</si>
  <si>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</si>
  <si>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</si>
  <si>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</si>
  <si>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</si>
  <si>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</si>
  <si>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</si>
  <si>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</si>
  <si>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</si>
  <si>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</si>
  <si>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</si>
  <si>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</si>
  <si>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</si>
  <si>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</si>
  <si>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</si>
  <si>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</si>
  <si>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</si>
  <si>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</si>
  <si>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</si>
  <si>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</si>
  <si>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</si>
  <si>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</si>
  <si>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</si>
  <si>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</si>
  <si>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</si>
  <si>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</si>
  <si>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</si>
  <si>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</si>
  <si>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</si>
  <si>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</si>
  <si>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</si>
  <si>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</si>
  <si>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</si>
  <si>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</si>
  <si>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</si>
  <si>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</si>
  <si>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</si>
  <si>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</si>
  <si>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</si>
  <si>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</si>
  <si>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</si>
  <si>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</si>
  <si>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</si>
  <si>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</si>
  <si>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</si>
  <si>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</si>
  <si>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</si>
  <si>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</si>
  <si>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</si>
  <si>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</si>
  <si>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</si>
  <si>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</si>
  <si>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</si>
  <si>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</si>
  <si>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</si>
  <si>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</si>
  <si>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</si>
  <si>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</si>
  <si>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</si>
  <si>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</si>
  <si>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</si>
  <si>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</si>
  <si>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</si>
  <si>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</si>
  <si>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</si>
  <si>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</si>
  <si>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</si>
  <si>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</si>
  <si>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</si>
  <si>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</si>
  <si>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</si>
  <si>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</si>
  <si>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</si>
  <si>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</si>
  <si>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</si>
  <si>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</si>
  <si>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</si>
  <si>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</si>
  <si>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</si>
  <si>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</si>
  <si>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</si>
  <si>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</si>
  <si>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</si>
  <si>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</si>
  <si>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</si>
  <si>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</si>
  <si>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</si>
  <si>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</si>
  <si>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</si>
  <si>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</si>
  <si>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</si>
  <si>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</si>
  <si>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</si>
  <si>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</si>
  <si>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</si>
  <si>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</si>
  <si>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</si>
  <si>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</si>
  <si>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</si>
  <si>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</si>
  <si>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</si>
  <si>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</si>
  <si>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</si>
  <si>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</si>
  <si>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</si>
  <si>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</si>
  <si>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</si>
  <si>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</si>
  <si>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</si>
  <si>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</si>
  <si>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</si>
  <si>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</si>
  <si>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</si>
  <si>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</si>
  <si>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</si>
  <si>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</si>
  <si>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</si>
  <si>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</si>
  <si>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</si>
  <si>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</si>
  <si>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</si>
  <si>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</si>
  <si>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</si>
  <si>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</si>
  <si>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</si>
  <si>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</si>
  <si>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</si>
  <si>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</si>
  <si>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</si>
  <si>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</si>
  <si>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</si>
  <si>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</si>
  <si>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</si>
  <si>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</si>
  <si>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</si>
  <si>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</si>
  <si>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</si>
  <si>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</si>
  <si>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</si>
  <si>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</si>
  <si>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</si>
  <si>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</si>
  <si>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</si>
  <si>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</si>
  <si>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</si>
  <si>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</si>
  <si>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</si>
  <si>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</si>
  <si>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</si>
  <si>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</si>
  <si>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</si>
  <si>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</si>
  <si>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</si>
  <si>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</si>
  <si>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</si>
  <si>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</si>
  <si>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</si>
  <si>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</si>
  <si>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</si>
  <si>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</si>
  <si>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</si>
  <si>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</si>
  <si>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</si>
  <si>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</si>
  <si>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</si>
  <si>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</si>
  <si>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</si>
  <si>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</si>
  <si>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</si>
  <si>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</si>
  <si>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</si>
  <si>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</si>
  <si>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</si>
  <si>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</si>
  <si>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</si>
  <si>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</si>
  <si>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</si>
  <si>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</si>
  <si>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</si>
  <si>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</si>
  <si>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</si>
  <si>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</si>
  <si>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</si>
  <si>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</si>
  <si>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</si>
  <si>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</si>
  <si>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</si>
  <si>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</si>
  <si>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</si>
  <si>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</si>
  <si>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</si>
  <si>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</si>
  <si>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</si>
  <si>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</si>
  <si>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</si>
  <si>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</si>
  <si>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</si>
  <si>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</si>
  <si>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</si>
  <si>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</si>
  <si>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</si>
  <si>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</si>
  <si>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</si>
  <si>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</si>
  <si>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</si>
  <si>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</si>
  <si>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</si>
  <si>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</si>
  <si>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</si>
  <si>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</si>
  <si>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</si>
  <si>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</si>
  <si>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</si>
  <si>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</si>
  <si>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</si>
  <si>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</si>
  <si>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</si>
  <si>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</si>
  <si>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</si>
  <si>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</si>
  <si>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</si>
  <si>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</si>
  <si>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</si>
  <si>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</si>
  <si>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</si>
  <si>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</si>
  <si>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</si>
  <si>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</si>
  <si>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</si>
  <si>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</si>
  <si>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</si>
  <si>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</si>
  <si>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</si>
  <si>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</si>
  <si>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</si>
  <si>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</si>
  <si>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</si>
  <si>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</si>
  <si>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</si>
  <si>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</si>
  <si>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</si>
  <si>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</si>
  <si>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</si>
  <si>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</si>
  <si>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</si>
  <si>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</si>
  <si>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</si>
  <si>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</si>
  <si>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</si>
  <si>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</si>
  <si>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</si>
  <si>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</si>
  <si>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</si>
  <si>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</si>
  <si>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</si>
  <si>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</si>
  <si>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</si>
  <si>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</si>
  <si>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</si>
  <si>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</si>
  <si>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</si>
  <si>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</si>
  <si>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</si>
  <si>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</si>
  <si>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</si>
  <si>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</si>
  <si>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</si>
  <si>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</si>
  <si>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</si>
  <si>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</si>
  <si>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</si>
  <si>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</si>
  <si>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</si>
  <si>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</si>
  <si>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</si>
  <si>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</si>
  <si>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</si>
  <si>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</si>
  <si>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</si>
  <si>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</si>
  <si>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</si>
  <si>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</si>
  <si>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</si>
  <si>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</si>
  <si>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</si>
  <si>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</si>
  <si>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</si>
  <si>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</si>
  <si>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</si>
  <si>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</si>
  <si>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</si>
  <si>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</si>
  <si>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</si>
  <si>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</si>
  <si>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</si>
  <si>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</si>
  <si>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</si>
  <si>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</si>
  <si>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</si>
  <si>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</si>
  <si>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</si>
  <si>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</si>
  <si>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</si>
  <si>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</si>
  <si>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</si>
  <si>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</si>
  <si>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</si>
  <si>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</si>
  <si>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</si>
  <si>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</si>
  <si>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</si>
  <si>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</si>
  <si>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</si>
  <si>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</si>
  <si>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</si>
  <si>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</si>
  <si>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</si>
  <si>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</si>
  <si>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</si>
  <si>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</si>
  <si>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</si>
  <si>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</si>
  <si>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</si>
  <si>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</si>
  <si>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</si>
  <si>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</si>
  <si>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</si>
  <si>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</si>
  <si>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</si>
  <si>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</si>
  <si>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</si>
  <si>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</si>
  <si>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</si>
  <si>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</si>
  <si>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</si>
  <si>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</si>
  <si>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</si>
  <si>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</si>
  <si>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</si>
  <si>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</si>
  <si>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</si>
  <si>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</si>
  <si>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</si>
  <si>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</si>
  <si>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</si>
  <si>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</si>
  <si>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</si>
  <si>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</si>
  <si>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</si>
  <si>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</si>
  <si>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</si>
  <si>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</si>
  <si>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</si>
  <si>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</si>
  <si>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</si>
  <si>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</si>
  <si>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</si>
  <si>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</si>
  <si>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</si>
  <si>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</si>
  <si>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</si>
  <si>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</si>
  <si>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</si>
  <si>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</si>
  <si>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</si>
  <si>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</si>
  <si>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</si>
  <si>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</si>
  <si>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</si>
  <si>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</si>
  <si>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</si>
  <si>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</si>
  <si>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</si>
  <si>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</si>
  <si>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</si>
  <si>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</si>
  <si>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</si>
  <si>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</si>
  <si>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</si>
  <si>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</si>
  <si>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</si>
  <si>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</si>
  <si>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</si>
  <si>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</si>
  <si>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</si>
  <si>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</si>
  <si>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</si>
  <si>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</si>
  <si>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</si>
  <si>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</si>
  <si>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</si>
  <si>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</si>
  <si>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</si>
  <si>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</si>
  <si>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</si>
  <si>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</si>
  <si>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</si>
  <si>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</si>
  <si>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</si>
  <si>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</si>
  <si>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</si>
  <si>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</si>
  <si>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</si>
  <si>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</si>
  <si>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</si>
  <si>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</si>
  <si>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</si>
  <si>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</si>
  <si>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</si>
  <si>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</si>
  <si>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</si>
  <si>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</si>
  <si>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</si>
  <si>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</si>
  <si>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</si>
  <si>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</si>
  <si>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</si>
  <si>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</si>
  <si>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</si>
  <si>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</si>
  <si>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</si>
  <si>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</si>
  <si>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</si>
  <si>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</si>
  <si>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</si>
  <si>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</si>
  <si>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</si>
  <si>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</si>
  <si>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</si>
  <si>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</si>
  <si>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</si>
  <si>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</si>
  <si>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</si>
  <si>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</si>
  <si>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</si>
  <si>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</si>
  <si>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</si>
  <si>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</si>
  <si>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</si>
  <si>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</si>
  <si>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</si>
  <si>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</si>
  <si>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</si>
  <si>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</si>
  <si>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</si>
  <si>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</si>
  <si>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</si>
  <si>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</si>
  <si>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</si>
  <si>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</si>
  <si>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</si>
  <si>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</si>
  <si>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</si>
  <si>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</si>
  <si>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</si>
  <si>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</si>
  <si>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</si>
  <si>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</si>
  <si>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</si>
  <si>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</si>
  <si>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</si>
  <si>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</si>
  <si>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</si>
  <si>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</si>
  <si>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</si>
  <si>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</si>
  <si>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</si>
  <si>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</si>
  <si>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</si>
  <si>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</si>
  <si>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</si>
  <si>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</si>
  <si>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</si>
  <si>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</si>
  <si>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</si>
  <si>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</si>
  <si>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</si>
  <si>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</si>
  <si>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</si>
  <si>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</si>
  <si>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</si>
  <si>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</si>
  <si>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</si>
  <si>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</si>
  <si>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</si>
  <si>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</si>
  <si>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</si>
  <si>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</si>
  <si>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</si>
  <si>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</si>
  <si>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</si>
  <si>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</si>
  <si>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</si>
  <si>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</si>
  <si>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</si>
  <si>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</si>
  <si>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</si>
  <si>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</si>
  <si>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</si>
  <si>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</si>
  <si>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</si>
  <si>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</si>
  <si>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</si>
  <si>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</si>
  <si>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</si>
  <si>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</si>
  <si>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</si>
  <si>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</si>
  <si>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</si>
  <si>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</si>
  <si>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</si>
  <si>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</si>
  <si>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</si>
  <si>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</si>
  <si>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</si>
  <si>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</si>
  <si>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</si>
  <si>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</si>
  <si>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</si>
  <si>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</si>
  <si>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</si>
  <si>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</si>
  <si>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</si>
  <si>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</si>
  <si>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</si>
  <si>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</si>
  <si>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</si>
  <si>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</si>
  <si>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</si>
  <si>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</si>
  <si>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</si>
  <si>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</si>
  <si>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</si>
  <si>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</si>
  <si>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</si>
  <si>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</si>
  <si>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</si>
  <si>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</si>
  <si>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</si>
  <si>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</si>
  <si>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</si>
  <si>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</si>
  <si>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</si>
  <si>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</si>
  <si>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</si>
  <si>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</si>
  <si>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</si>
  <si>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</si>
  <si>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</si>
  <si>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</si>
  <si>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</si>
  <si>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</si>
  <si>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</si>
  <si>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</si>
  <si>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</si>
  <si>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</si>
  <si>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</si>
  <si>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</si>
  <si>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</si>
  <si>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</si>
  <si>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</si>
  <si>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</si>
  <si>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</si>
  <si>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</si>
  <si>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</si>
  <si>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</si>
  <si>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</si>
  <si>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</si>
  <si>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</si>
  <si>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</si>
  <si>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</si>
  <si>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</si>
  <si>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</si>
  <si>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</si>
  <si>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</si>
  <si>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</si>
  <si>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</si>
  <si>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</si>
  <si>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</si>
  <si>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</si>
  <si>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</si>
  <si>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</si>
  <si>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</si>
  <si>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</si>
  <si>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</si>
  <si>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</si>
  <si>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</si>
  <si>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</si>
  <si>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</si>
  <si>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</si>
  <si>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</si>
  <si>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</si>
  <si>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</si>
  <si>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</si>
  <si>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</si>
  <si>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</si>
  <si>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</si>
  <si>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</si>
  <si>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</si>
  <si>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</si>
  <si>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</si>
  <si>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</si>
  <si>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</si>
  <si>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</si>
  <si>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</si>
  <si>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</si>
  <si>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</si>
  <si>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</si>
  <si>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</si>
  <si>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</si>
  <si>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</si>
  <si>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</si>
  <si>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</si>
  <si>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</si>
  <si>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</si>
  <si>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</si>
  <si>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</si>
  <si>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</si>
  <si>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</si>
  <si>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</si>
  <si>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</si>
  <si>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</si>
  <si>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</si>
  <si>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</si>
  <si>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</si>
  <si>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</si>
  <si>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</si>
  <si>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</si>
  <si>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</si>
  <si>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</si>
  <si>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</si>
  <si>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</si>
  <si>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</si>
  <si>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</si>
  <si>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</si>
  <si>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</si>
  <si>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</si>
  <si>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</si>
  <si>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</si>
  <si>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</si>
  <si>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</si>
  <si>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</si>
  <si>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</si>
  <si>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</si>
  <si>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</si>
  <si>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</si>
  <si>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</si>
  <si>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</si>
  <si>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</si>
  <si>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</si>
  <si>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</si>
  <si>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</si>
  <si>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</si>
  <si>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</si>
  <si>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</si>
  <si>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</si>
  <si>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</si>
  <si>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</si>
  <si>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</si>
  <si>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</si>
  <si>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</si>
  <si>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</si>
  <si>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</si>
  <si>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</si>
  <si>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</si>
  <si>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</si>
  <si>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</si>
  <si>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</si>
  <si>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</si>
  <si>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</si>
  <si>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</si>
  <si>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</si>
  <si>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</si>
  <si>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</si>
  <si>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</si>
  <si>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</si>
  <si>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</si>
  <si>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</si>
  <si>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</si>
  <si>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</si>
  <si>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</si>
  <si>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</si>
  <si>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</si>
  <si>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</si>
  <si>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</si>
  <si>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</si>
  <si>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</si>
  <si>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</si>
  <si>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</si>
  <si>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</si>
  <si>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</si>
  <si>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</si>
  <si>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</si>
  <si>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</si>
  <si>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</si>
  <si>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</si>
  <si>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</si>
  <si>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</si>
  <si>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</si>
  <si>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</si>
  <si>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</si>
  <si>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</si>
  <si>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</si>
  <si>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</si>
  <si>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</si>
  <si>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</si>
  <si>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</si>
  <si>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</si>
  <si>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</si>
  <si>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</si>
  <si>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</si>
  <si>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</si>
  <si>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</si>
  <si>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</si>
  <si>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</si>
  <si>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</si>
  <si>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</si>
  <si>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</si>
  <si>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</si>
  <si>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</si>
  <si>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</si>
  <si>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</si>
  <si>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</si>
  <si>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</si>
  <si>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</si>
  <si>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</si>
  <si>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</si>
  <si>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</si>
  <si>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</si>
  <si>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</si>
  <si>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</si>
  <si>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</si>
  <si>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</si>
  <si>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</si>
  <si>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</si>
  <si>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</si>
  <si>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</si>
  <si>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</si>
  <si>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</si>
  <si>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</si>
  <si>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</si>
  <si>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</si>
  <si>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</si>
  <si>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</si>
  <si>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</si>
  <si>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</si>
  <si>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</si>
  <si>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</si>
  <si>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</si>
  <si>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</si>
  <si>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</si>
  <si>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</si>
  <si>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</si>
  <si>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</si>
  <si>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</si>
  <si>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</si>
  <si>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</si>
  <si>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</si>
  <si>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</si>
  <si>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</si>
  <si>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</si>
  <si>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</si>
  <si>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</si>
  <si>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</si>
  <si>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</si>
  <si>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</si>
  <si>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</si>
  <si>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</si>
  <si>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</si>
  <si>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</si>
  <si>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</si>
  <si>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</si>
  <si>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</si>
  <si>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</si>
  <si>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</si>
  <si>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</si>
  <si>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</si>
  <si>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</si>
  <si>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</si>
  <si>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</si>
  <si>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</si>
  <si>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</si>
  <si>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</si>
  <si>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</si>
  <si>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</si>
  <si>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</si>
  <si>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</si>
  <si>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</si>
  <si>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</si>
  <si>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</si>
  <si>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</si>
  <si>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</si>
  <si>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</si>
  <si>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</si>
  <si>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</si>
  <si>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</si>
  <si>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</si>
  <si>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</si>
  <si>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</si>
  <si>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</si>
  <si>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</si>
  <si>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</si>
  <si>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</si>
  <si>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</si>
  <si>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</si>
  <si>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</si>
  <si>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</si>
  <si>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</si>
  <si>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</si>
  <si>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</si>
  <si>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</si>
  <si>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</si>
  <si>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</si>
  <si>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</si>
  <si>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</si>
  <si>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</si>
  <si>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</si>
  <si>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</si>
  <si>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</si>
  <si>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</si>
  <si>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</si>
  <si>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</si>
  <si>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</si>
  <si>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</si>
  <si>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</si>
  <si>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</si>
  <si>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</si>
  <si>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</si>
  <si>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</si>
  <si>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</si>
  <si>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</si>
  <si>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</si>
  <si>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</si>
  <si>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</si>
  <si>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</si>
  <si>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</si>
  <si>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</si>
  <si>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</si>
  <si>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</si>
  <si>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</si>
  <si>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</si>
  <si>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</si>
  <si>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</si>
  <si>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</si>
  <si>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</si>
  <si>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</si>
  <si>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</si>
  <si>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</si>
  <si>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</si>
  <si>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</si>
  <si>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</si>
  <si>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</si>
  <si>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</si>
  <si>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</si>
  <si>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</si>
  <si>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</si>
  <si>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</si>
  <si>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</si>
  <si>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</si>
  <si>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</si>
  <si>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</si>
  <si>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</si>
  <si>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</si>
  <si>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</si>
  <si>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</si>
  <si>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</si>
  <si>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</si>
  <si>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</si>
  <si>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</si>
  <si>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</si>
  <si>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</si>
  <si>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</si>
  <si>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</si>
  <si>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</si>
  <si>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</si>
  <si>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</si>
  <si>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</si>
  <si>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</si>
  <si>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</si>
  <si>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</si>
  <si>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</si>
  <si>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</si>
  <si>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</si>
  <si>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</si>
  <si>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</si>
  <si>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</si>
  <si>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</si>
  <si>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</si>
  <si>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</si>
  <si>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</si>
  <si>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</si>
  <si>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</si>
  <si>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</si>
  <si>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</si>
  <si>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</si>
  <si>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</si>
  <si>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</si>
  <si>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</si>
  <si>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</si>
  <si>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</si>
  <si>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</si>
  <si>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</si>
  <si>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</si>
  <si>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</si>
  <si>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</si>
  <si>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</si>
  <si>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</si>
  <si>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</si>
  <si>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</si>
  <si>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</si>
  <si>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</si>
  <si>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</si>
  <si>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</si>
  <si>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</si>
  <si>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</si>
  <si>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</si>
  <si>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</si>
  <si>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</si>
  <si>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</si>
  <si>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</si>
  <si>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</si>
  <si>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</si>
  <si>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</si>
  <si>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</si>
  <si>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</si>
  <si>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</si>
  <si>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</si>
  <si>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</si>
  <si>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</si>
  <si>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</si>
  <si>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</si>
  <si>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</si>
  <si>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</si>
  <si>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</si>
  <si>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</si>
  <si>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</si>
  <si>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</si>
  <si>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</si>
  <si>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</si>
  <si>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</si>
  <si>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</si>
  <si>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</si>
  <si>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</si>
  <si>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</si>
  <si>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</si>
  <si>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</si>
  <si>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</si>
  <si>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</si>
  <si>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</si>
  <si>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</si>
  <si>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</si>
  <si>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</si>
  <si>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</si>
  <si>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</si>
  <si>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</si>
  <si>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</si>
  <si>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</si>
  <si>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</si>
  <si>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</si>
  <si>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</si>
  <si>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</si>
  <si>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</si>
  <si>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</si>
  <si>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</si>
  <si>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</si>
  <si>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</si>
  <si>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</si>
  <si>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</si>
  <si>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</si>
  <si>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</si>
  <si>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</si>
  <si>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</si>
  <si>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</si>
  <si>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</si>
  <si>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</si>
  <si>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</si>
  <si>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</si>
  <si>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</si>
  <si>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</si>
  <si>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</si>
  <si>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</si>
  <si>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</si>
  <si>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</si>
  <si>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</si>
  <si>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</si>
  <si>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</si>
  <si>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</si>
  <si>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</si>
  <si>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</si>
  <si>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</si>
  <si>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</si>
  <si>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</si>
  <si>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</si>
  <si>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</si>
  <si>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</si>
  <si>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</si>
  <si>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</si>
  <si>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</si>
  <si>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</si>
  <si>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</si>
  <si>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</si>
  <si>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</si>
  <si>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</si>
  <si>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</si>
  <si>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</si>
  <si>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</si>
  <si>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</si>
  <si>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</si>
  <si>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</si>
  <si>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</si>
  <si>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</si>
  <si>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</si>
  <si>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</si>
  <si>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</si>
  <si>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</si>
  <si>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</si>
  <si>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</si>
  <si>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</si>
  <si>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</si>
  <si>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</si>
  <si>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</si>
  <si>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</si>
  <si>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</si>
  <si>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</si>
  <si>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</si>
  <si>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</si>
  <si>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</si>
  <si>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</si>
  <si>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</si>
  <si>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</si>
  <si>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</si>
  <si>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</si>
  <si>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</si>
  <si>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</si>
  <si>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</si>
  <si>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</si>
  <si>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</si>
  <si>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</si>
  <si>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</si>
  <si>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</si>
  <si>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</si>
  <si>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</si>
  <si>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</si>
  <si>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</si>
  <si>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</si>
  <si>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</si>
  <si>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</si>
  <si>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</si>
  <si>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</si>
  <si>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</si>
  <si>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</si>
  <si>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</si>
  <si>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</si>
  <si>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</si>
  <si>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</si>
  <si>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</si>
  <si>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</si>
  <si>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</si>
  <si>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</si>
  <si>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</si>
  <si>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</si>
  <si>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</si>
  <si>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</si>
  <si>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</si>
  <si>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</si>
  <si>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</si>
  <si>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</si>
  <si>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</si>
  <si>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</si>
  <si>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</si>
  <si>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</si>
  <si>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</si>
  <si>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</si>
  <si>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</si>
  <si>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</si>
  <si>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</si>
  <si>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</si>
  <si>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</si>
  <si>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</si>
  <si>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</si>
  <si>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</si>
  <si>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</si>
  <si>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</si>
  <si>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</si>
  <si>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</si>
  <si>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</si>
  <si>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</si>
  <si>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</si>
  <si>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</si>
  <si>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</si>
  <si>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</si>
  <si>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</si>
  <si>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</si>
  <si>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</si>
  <si>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</si>
  <si>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</si>
  <si>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</si>
  <si>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</si>
  <si>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</si>
  <si>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</si>
  <si>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</si>
  <si>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</si>
  <si>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</si>
  <si>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</si>
  <si>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</si>
  <si>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</si>
  <si>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</si>
  <si>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</si>
  <si>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</si>
  <si>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</si>
  <si>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</si>
  <si>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</si>
  <si>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</si>
  <si>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</si>
  <si>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</si>
  <si>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</si>
  <si>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</si>
  <si>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</si>
  <si>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</si>
  <si>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</si>
  <si>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</si>
  <si>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</si>
  <si>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</si>
  <si>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</si>
  <si>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</si>
  <si>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</si>
  <si>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</si>
  <si>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</si>
  <si>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</si>
  <si>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</si>
  <si>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</si>
  <si>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</si>
  <si>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</si>
  <si>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</si>
  <si>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</si>
  <si>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</si>
  <si>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</si>
  <si>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</si>
  <si>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</si>
  <si>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</si>
  <si>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</si>
  <si>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</si>
  <si>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</si>
  <si>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</si>
  <si>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</si>
  <si>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</si>
  <si>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</si>
  <si>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</si>
  <si>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</si>
  <si>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</si>
  <si>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</si>
  <si>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</si>
  <si>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</si>
  <si>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</si>
  <si>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</si>
  <si>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</si>
  <si>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</si>
  <si>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</si>
  <si>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</si>
  <si>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</si>
  <si>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</si>
  <si>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</si>
  <si>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</si>
  <si>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</si>
  <si>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</si>
  <si>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</si>
  <si>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</si>
  <si>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</si>
  <si>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</si>
  <si>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</si>
  <si>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</si>
  <si>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</si>
  <si>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</si>
  <si>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</si>
  <si>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</si>
  <si>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</si>
  <si>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</si>
  <si>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</si>
  <si>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</si>
  <si>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</si>
  <si>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</si>
  <si>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</si>
  <si>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</si>
  <si>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</si>
  <si>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</si>
  <si>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</si>
  <si>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</si>
  <si>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</si>
  <si>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</si>
  <si>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</si>
  <si>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</si>
  <si>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</si>
  <si>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</si>
  <si>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</si>
  <si>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</si>
  <si>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</si>
  <si>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</si>
  <si>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</si>
  <si>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</si>
  <si>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</si>
  <si>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</si>
  <si>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</si>
  <si>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</si>
  <si>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</si>
  <si>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</si>
  <si>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</si>
  <si>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</si>
  <si>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</si>
  <si>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</si>
  <si>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</si>
  <si>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</si>
  <si>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</si>
  <si>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</si>
  <si>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</si>
  <si>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</si>
  <si>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</si>
  <si>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</si>
  <si>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</si>
  <si>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</si>
  <si>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</si>
  <si>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</si>
  <si>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</si>
  <si>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</si>
  <si>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</si>
  <si>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</si>
  <si>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</si>
  <si>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</si>
  <si>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</si>
  <si>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</si>
  <si>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</si>
  <si>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</si>
  <si>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</si>
  <si>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</si>
  <si>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</si>
  <si>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</si>
  <si>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</si>
  <si>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</si>
  <si>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</si>
  <si>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</si>
  <si>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</si>
  <si>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</si>
  <si>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</si>
  <si>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</si>
  <si>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</si>
  <si>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</si>
  <si>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</si>
  <si>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</si>
  <si>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</si>
  <si>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</si>
  <si>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</si>
  <si>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</si>
  <si>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</si>
  <si>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</si>
  <si>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</si>
  <si>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</si>
  <si>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</si>
  <si>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</si>
  <si>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</si>
  <si>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</si>
  <si>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</si>
  <si>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</si>
  <si>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</si>
  <si>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</si>
  <si>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</si>
  <si>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</si>
  <si>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</si>
  <si>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</si>
  <si>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</si>
  <si>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</si>
  <si>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</si>
  <si>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</si>
  <si>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</si>
  <si>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</si>
  <si>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</si>
  <si>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</si>
  <si>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</si>
  <si>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</si>
  <si>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</si>
  <si>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</si>
  <si>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</si>
  <si>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</si>
  <si>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</si>
  <si>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</si>
  <si>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</si>
  <si>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</si>
  <si>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</si>
  <si>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</si>
  <si>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</si>
  <si>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</si>
  <si>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</si>
  <si>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</si>
  <si>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</si>
  <si>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</si>
  <si>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</si>
  <si>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</si>
  <si>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</si>
  <si>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</si>
  <si>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</si>
  <si>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</si>
  <si>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</si>
  <si>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</si>
  <si>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</si>
  <si>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</si>
  <si>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</si>
  <si>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</si>
  <si>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</si>
  <si>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</si>
  <si>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</si>
  <si>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</si>
  <si>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</si>
  <si>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</si>
  <si>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</si>
  <si>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</si>
  <si>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</si>
  <si>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</si>
  <si>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</si>
  <si>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</si>
  <si>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</si>
  <si>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</si>
  <si>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</si>
  <si>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</si>
  <si>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</si>
  <si>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</si>
  <si>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</si>
  <si>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</si>
  <si>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</si>
  <si>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</si>
  <si>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</si>
  <si>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</si>
  <si>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</si>
  <si>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</si>
  <si>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</si>
  <si>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</si>
  <si>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</si>
  <si>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</si>
  <si>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</si>
  <si>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</si>
  <si>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</si>
  <si>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</si>
  <si>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</si>
  <si>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</si>
  <si>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</si>
  <si>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</si>
  <si>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</si>
  <si>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</si>
  <si>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</si>
  <si>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</si>
  <si>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</si>
  <si>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</si>
  <si>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</si>
  <si>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</si>
  <si>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</si>
  <si>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</si>
  <si>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</si>
  <si>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</si>
  <si>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</si>
  <si>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</si>
  <si>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</si>
  <si>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</si>
  <si>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</si>
  <si>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</si>
  <si>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</si>
  <si>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</si>
  <si>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</si>
  <si>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</si>
  <si>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</si>
  <si>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</si>
  <si>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</si>
  <si>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</si>
  <si>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</si>
  <si>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</si>
  <si>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</si>
  <si>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</si>
  <si>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</si>
  <si>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</si>
  <si>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</si>
  <si>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</si>
  <si>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</si>
  <si>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</si>
  <si>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</si>
  <si>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</si>
  <si>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</si>
  <si>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</si>
  <si>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</si>
  <si>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</si>
  <si>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</si>
  <si>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</si>
  <si>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</si>
  <si>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</si>
  <si>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</si>
  <si>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</si>
  <si>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</si>
  <si>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</si>
  <si>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</si>
  <si>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</si>
  <si>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</si>
  <si>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</si>
  <si>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</si>
  <si>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</si>
  <si>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</si>
  <si>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</si>
  <si>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</si>
  <si>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</si>
  <si>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</si>
  <si>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</si>
  <si>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</si>
  <si>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</si>
  <si>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</si>
  <si>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</si>
  <si>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</si>
  <si>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</si>
  <si>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</si>
  <si>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</si>
  <si>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</si>
  <si>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</si>
  <si>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</si>
  <si>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</si>
  <si>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</si>
  <si>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</si>
  <si>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</si>
  <si>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</si>
  <si>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</si>
  <si>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</si>
  <si>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</si>
  <si>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</si>
  <si>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</si>
  <si>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</si>
  <si>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</si>
  <si>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</si>
  <si>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</si>
  <si>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</si>
  <si>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</si>
  <si>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</si>
  <si>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</si>
  <si>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</si>
  <si>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</si>
  <si>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</si>
  <si>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</si>
  <si>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</si>
  <si>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</si>
  <si>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</si>
  <si>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</si>
  <si>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</si>
  <si>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</si>
  <si>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</si>
  <si>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</si>
  <si>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</si>
  <si>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</si>
  <si>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</si>
  <si>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</si>
  <si>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</si>
  <si>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</si>
  <si>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</si>
  <si>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</si>
  <si>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</si>
  <si>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</si>
  <si>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</si>
  <si>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</si>
  <si>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</si>
  <si>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</si>
  <si>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</si>
  <si>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</si>
  <si>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</si>
  <si>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</si>
  <si>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</si>
  <si>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</si>
  <si>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</si>
  <si>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</si>
  <si>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</si>
  <si>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</si>
  <si>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</si>
  <si>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</si>
  <si>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</si>
  <si>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</si>
  <si>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</si>
  <si>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</si>
  <si>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</si>
  <si>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</si>
  <si>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</si>
  <si>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</si>
  <si>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</si>
  <si>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</si>
  <si>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</si>
  <si>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</si>
  <si>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</si>
  <si>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</si>
  <si>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</si>
  <si>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</si>
  <si>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</si>
  <si>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</si>
  <si>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</si>
  <si>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</si>
  <si>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</si>
  <si>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</si>
  <si>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</si>
  <si>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</si>
  <si>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</si>
  <si>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</si>
  <si>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</si>
  <si>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</si>
  <si>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</si>
  <si>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</si>
  <si>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</si>
  <si>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</si>
  <si>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</si>
  <si>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</si>
  <si>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</si>
  <si>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</si>
  <si>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</si>
  <si>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</si>
  <si>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</si>
  <si>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</si>
  <si>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</si>
  <si>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</si>
  <si>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</si>
  <si>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</si>
  <si>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</si>
  <si>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</si>
  <si>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</si>
  <si>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</si>
  <si>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</si>
  <si>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</si>
  <si>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</si>
  <si>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</si>
  <si>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</si>
  <si>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</si>
  <si>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</si>
  <si>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</si>
  <si>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</si>
  <si>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</si>
  <si>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</si>
  <si>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</si>
  <si>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</si>
  <si>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</si>
  <si>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</si>
  <si>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</si>
  <si>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</si>
  <si>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</si>
  <si>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</si>
  <si>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</si>
  <si>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</si>
  <si>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</si>
  <si>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</si>
  <si>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</si>
  <si>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</si>
  <si>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</si>
  <si>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</si>
  <si>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</si>
  <si>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</si>
  <si>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</si>
  <si>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</si>
  <si>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</si>
  <si>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</si>
  <si>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</si>
  <si>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</si>
  <si>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</si>
  <si>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</si>
  <si>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</si>
  <si>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</si>
  <si>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</si>
  <si>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</si>
  <si>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</si>
  <si>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</si>
  <si>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</si>
  <si>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</si>
  <si>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</si>
  <si>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</si>
  <si>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</si>
  <si>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</si>
  <si>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</si>
  <si>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</si>
  <si>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</si>
  <si>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</si>
  <si>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</si>
  <si>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</si>
  <si>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</si>
  <si>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</si>
  <si>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</si>
  <si>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</si>
  <si>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</si>
  <si>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</si>
  <si>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</si>
  <si>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</si>
  <si>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</si>
  <si>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</si>
  <si>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</si>
  <si>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</si>
  <si>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</si>
  <si>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</si>
  <si>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</si>
  <si>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</si>
  <si>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</si>
  <si>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</si>
  <si>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</si>
  <si>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</si>
  <si>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</si>
  <si>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</si>
  <si>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</si>
  <si>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</si>
  <si>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</si>
  <si>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</si>
  <si>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</si>
  <si>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</si>
  <si>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</si>
  <si>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</si>
  <si>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</si>
  <si>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</si>
  <si>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</si>
  <si>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</si>
  <si>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</si>
  <si>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</si>
  <si>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</si>
  <si>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</si>
  <si>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</si>
  <si>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</si>
  <si>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</si>
  <si>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</si>
  <si>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</si>
  <si>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</si>
  <si>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</si>
  <si>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</si>
  <si>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</si>
  <si>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</si>
  <si>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</si>
  <si>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</si>
  <si>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</si>
  <si>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</si>
  <si>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</si>
  <si>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</si>
  <si>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</si>
  <si>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</si>
  <si>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</si>
  <si>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</si>
  <si>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</si>
  <si>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</si>
  <si>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</si>
  <si>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</si>
  <si>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</si>
  <si>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</si>
  <si>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</si>
  <si>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</si>
  <si>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</si>
  <si>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</si>
  <si>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</si>
  <si>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</si>
  <si>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</si>
  <si>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</si>
  <si>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</si>
  <si>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</si>
  <si>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</si>
  <si>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</si>
  <si>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</si>
  <si>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</si>
  <si>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</si>
  <si>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</si>
  <si>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</si>
  <si>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</si>
  <si>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</si>
  <si>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</si>
  <si>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</si>
  <si>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</si>
  <si>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</si>
  <si>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</si>
  <si>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</si>
  <si>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</si>
  <si>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</si>
  <si>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</si>
  <si>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</si>
  <si>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</si>
  <si>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</si>
  <si>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</si>
  <si>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</si>
  <si>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</si>
  <si>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</si>
  <si>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</si>
  <si>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</si>
  <si>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</si>
  <si>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</si>
  <si>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</si>
  <si>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</si>
  <si>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</si>
  <si>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</si>
  <si>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</si>
  <si>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</si>
  <si>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</si>
  <si>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</si>
  <si>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</si>
  <si>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</si>
  <si>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</si>
  <si>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</si>
  <si>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</si>
  <si>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</si>
  <si>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</si>
  <si>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</si>
  <si>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</si>
  <si>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</si>
  <si>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</si>
  <si>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</si>
  <si>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</si>
  <si>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</si>
  <si>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</si>
  <si>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</si>
  <si>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</si>
  <si>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</si>
  <si>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</si>
  <si>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</si>
  <si>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</si>
  <si>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</si>
  <si>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</si>
  <si>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</si>
  <si>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</si>
  <si>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</si>
  <si>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</si>
  <si>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</si>
  <si>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</si>
  <si>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</si>
  <si>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</si>
  <si>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</si>
  <si>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</si>
  <si>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</si>
  <si>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</si>
  <si>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</si>
  <si>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</si>
  <si>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</si>
  <si>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</si>
  <si>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</si>
  <si>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</si>
  <si>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</si>
  <si>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</si>
  <si>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</si>
  <si>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</si>
  <si>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</si>
  <si>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</si>
  <si>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</si>
  <si>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</si>
  <si>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</si>
  <si>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</si>
  <si>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</si>
  <si>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</si>
  <si>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</si>
  <si>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</si>
  <si>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</si>
  <si>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</si>
  <si>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</si>
  <si>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</si>
  <si>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</si>
  <si>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</si>
  <si>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</si>
  <si>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</si>
  <si>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</si>
  <si>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</si>
  <si>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</si>
  <si>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</si>
  <si>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</si>
  <si>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</si>
  <si>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</si>
  <si>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</si>
  <si>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</si>
  <si>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</si>
  <si>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</si>
  <si>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</si>
  <si>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</si>
  <si>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</si>
  <si>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</si>
  <si>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</si>
  <si>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</si>
  <si>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</si>
  <si>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</si>
  <si>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</si>
  <si>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</si>
  <si>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</si>
  <si>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</si>
  <si>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</si>
  <si>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</si>
  <si>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</si>
  <si>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</si>
  <si>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</si>
  <si>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</si>
  <si>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</si>
  <si>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</si>
  <si>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</si>
  <si>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</si>
  <si>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</si>
  <si>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</si>
  <si>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</si>
  <si>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</si>
  <si>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</si>
  <si>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</si>
  <si>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</si>
  <si>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</si>
  <si>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</si>
  <si>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</si>
  <si>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</si>
  <si>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</si>
  <si>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</si>
  <si>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</si>
  <si>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</si>
  <si>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</si>
  <si>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</si>
  <si>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</si>
  <si>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</si>
  <si>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</si>
  <si>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</si>
  <si>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</si>
  <si>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</si>
  <si>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</si>
  <si>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</si>
  <si>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</si>
  <si>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</si>
  <si>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</si>
  <si>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</si>
  <si>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</si>
  <si>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</si>
  <si>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</si>
  <si>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</si>
  <si>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</si>
  <si>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</si>
  <si>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</si>
  <si>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</si>
  <si>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</si>
  <si>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</si>
  <si>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</si>
  <si>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</si>
  <si>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</si>
  <si>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</si>
  <si>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</si>
  <si>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</si>
  <si>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</si>
  <si>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</si>
  <si>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</si>
  <si>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</si>
  <si>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</si>
  <si>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</si>
  <si>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</si>
  <si>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</si>
  <si>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</si>
  <si>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</si>
  <si>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</si>
  <si>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</si>
  <si>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</si>
  <si>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</si>
  <si>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</si>
  <si>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</si>
  <si>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</si>
  <si>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</si>
  <si>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</si>
  <si>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</si>
  <si>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</si>
  <si>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</si>
  <si>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</si>
  <si>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</si>
  <si>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</si>
  <si>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</si>
  <si>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</si>
  <si>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</si>
  <si>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</si>
  <si>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</si>
  <si>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</si>
  <si>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</si>
  <si>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</si>
  <si>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</si>
  <si>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</si>
  <si>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</si>
  <si>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</si>
  <si>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</si>
  <si>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</si>
  <si>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</si>
  <si>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</si>
  <si>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</si>
  <si>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</si>
  <si>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</si>
  <si>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</si>
  <si>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</si>
  <si>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</si>
  <si>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</si>
  <si>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</si>
  <si>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</si>
  <si>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</si>
  <si>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</si>
  <si>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</si>
  <si>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</si>
  <si>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</si>
  <si>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</si>
  <si>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</si>
  <si>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</si>
  <si>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</si>
  <si>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</si>
  <si>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</si>
  <si>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</si>
  <si>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</si>
  <si>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</si>
  <si>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</si>
  <si>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</si>
  <si>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</si>
  <si>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</si>
  <si>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</si>
  <si>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</si>
  <si>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</si>
  <si>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</si>
  <si>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</si>
  <si>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</si>
  <si>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</si>
  <si>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</si>
  <si>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</si>
  <si>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</si>
  <si>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</si>
  <si>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</si>
  <si>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</si>
  <si>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</si>
  <si>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</si>
  <si>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</si>
  <si>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</si>
  <si>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</si>
  <si>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</si>
  <si>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</si>
  <si>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</si>
  <si>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</si>
  <si>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</si>
  <si>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</si>
  <si>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</si>
  <si>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</si>
  <si>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</si>
  <si>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</si>
  <si>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</si>
  <si>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</si>
  <si>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</si>
  <si>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</si>
  <si>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</si>
  <si>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</si>
  <si>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</si>
  <si>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</si>
  <si>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</si>
  <si>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</si>
  <si>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</si>
  <si>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</si>
  <si>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</si>
  <si>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</si>
  <si>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</si>
  <si>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</si>
  <si>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</si>
  <si>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</si>
  <si>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</si>
  <si>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</si>
  <si>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</si>
  <si>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</si>
  <si>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</si>
  <si>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</si>
  <si>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</si>
  <si>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</si>
  <si>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</si>
  <si>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</si>
  <si>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</si>
  <si>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</si>
  <si>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</si>
  <si>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</si>
  <si>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</si>
  <si>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</si>
  <si>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</si>
  <si>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</si>
  <si>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</si>
  <si>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</si>
  <si>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</si>
  <si>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</si>
  <si>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</si>
  <si>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</si>
  <si>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</si>
  <si>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</si>
  <si>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</si>
  <si>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</si>
  <si>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</si>
  <si>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</si>
  <si>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</si>
  <si>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</si>
  <si>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</si>
  <si>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</si>
  <si>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</si>
  <si>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</si>
  <si>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</si>
  <si>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</si>
  <si>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</si>
  <si>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</si>
  <si>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</si>
  <si>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</si>
  <si>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</si>
  <si>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</si>
  <si>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</si>
  <si>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</si>
  <si>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</si>
  <si>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</si>
  <si>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</si>
  <si>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</si>
  <si>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</si>
  <si>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</si>
  <si>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</si>
  <si>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</si>
  <si>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</si>
  <si>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</si>
  <si>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</si>
  <si>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</si>
  <si>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</si>
  <si>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</si>
  <si>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</si>
  <si>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</si>
  <si>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</si>
  <si>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</si>
  <si>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</si>
  <si>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</si>
  <si>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</si>
  <si>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</si>
  <si>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</si>
  <si>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</si>
  <si>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</si>
  <si>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</si>
  <si>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</si>
  <si>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</si>
  <si>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</si>
  <si>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</si>
  <si>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</si>
  <si>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</si>
  <si>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</si>
  <si>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</si>
  <si>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</si>
  <si>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</si>
  <si>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</si>
  <si>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</si>
  <si>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</si>
  <si>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</si>
  <si>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</si>
  <si>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</si>
  <si>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</si>
  <si>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</si>
  <si>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</si>
  <si>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</si>
  <si>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</si>
  <si>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</si>
  <si>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</si>
  <si>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</si>
  <si>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</si>
  <si>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</si>
  <si>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</si>
  <si>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</si>
  <si>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</si>
  <si>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</si>
  <si>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</si>
  <si>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</si>
  <si>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</si>
  <si>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</si>
  <si>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</si>
  <si>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</si>
  <si>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</si>
  <si>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</si>
  <si>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</si>
  <si>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</si>
  <si>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</si>
  <si>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</si>
  <si>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</si>
  <si>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</si>
  <si>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</si>
  <si>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</si>
  <si>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</si>
  <si>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</si>
  <si>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</si>
  <si>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</si>
  <si>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</si>
  <si>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</si>
  <si>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</si>
  <si>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</si>
  <si>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</si>
  <si>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</si>
  <si>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</si>
  <si>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</si>
  <si>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</si>
  <si>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</si>
  <si>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</si>
  <si>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</si>
  <si>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</si>
  <si>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</si>
  <si>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</si>
  <si>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</si>
  <si>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</si>
  <si>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</si>
  <si>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</si>
  <si>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</si>
  <si>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</si>
  <si>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</si>
  <si>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</si>
  <si>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</si>
  <si>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</si>
  <si>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</si>
  <si>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</si>
  <si>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</si>
  <si>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</si>
  <si>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</si>
  <si>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</si>
  <si>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</si>
  <si>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</si>
  <si>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</si>
  <si>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</si>
  <si>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</si>
  <si>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</si>
  <si>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</si>
  <si>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</si>
  <si>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</si>
  <si>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</si>
  <si>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</si>
  <si>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</si>
  <si>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</si>
  <si>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</si>
  <si>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</si>
  <si>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</si>
  <si>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</si>
  <si>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</si>
  <si>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</si>
  <si>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</si>
  <si>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</si>
  <si>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</si>
  <si>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</si>
  <si>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</si>
  <si>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</si>
  <si>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</si>
  <si>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</si>
  <si>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</si>
  <si>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</si>
  <si>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</si>
  <si>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</si>
  <si>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</si>
  <si>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</si>
  <si>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</si>
  <si>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</si>
  <si>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</si>
  <si>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</si>
  <si>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</si>
  <si>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</si>
  <si>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</si>
  <si>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</si>
  <si>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</si>
  <si>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</si>
  <si>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</si>
  <si>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</si>
  <si>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</si>
  <si>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</si>
  <si>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</si>
  <si>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</si>
  <si>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</si>
  <si>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</si>
  <si>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</si>
  <si>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</si>
  <si>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</si>
  <si>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</si>
  <si>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</si>
  <si>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</si>
  <si>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</si>
  <si>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</si>
  <si>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</si>
  <si>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</si>
  <si>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</si>
  <si>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</si>
  <si>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</si>
  <si>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</si>
  <si>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</si>
  <si>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</si>
  <si>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</si>
  <si>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</si>
  <si>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</si>
  <si>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</si>
  <si>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</si>
  <si>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</si>
  <si>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</si>
  <si>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</si>
  <si>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</si>
  <si>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</si>
  <si>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</si>
  <si>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</si>
  <si>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</si>
  <si>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</si>
  <si>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</si>
  <si>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</si>
  <si>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</si>
  <si>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</si>
  <si>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</si>
  <si>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</si>
  <si>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</si>
  <si>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</si>
  <si>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</si>
  <si>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</si>
  <si>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</si>
  <si>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</si>
  <si>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</si>
  <si>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</si>
  <si>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</si>
  <si>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</si>
  <si>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</si>
  <si>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</si>
  <si>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</si>
  <si>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</si>
  <si>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</si>
  <si>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</si>
  <si>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</si>
  <si>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</si>
  <si>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</si>
  <si>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</si>
  <si>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</si>
  <si>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</si>
  <si>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</si>
  <si>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</si>
  <si>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</si>
  <si>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</si>
  <si>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</si>
  <si>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</si>
  <si>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</si>
  <si>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</si>
  <si>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</si>
  <si>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</si>
  <si>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</si>
  <si>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</si>
  <si>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</si>
  <si>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</si>
  <si>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</si>
  <si>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</si>
  <si>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</si>
  <si>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</si>
  <si>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</si>
  <si>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</si>
  <si>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</si>
  <si>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</si>
  <si>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</si>
  <si>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</si>
  <si>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</si>
  <si>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</si>
  <si>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</si>
  <si>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</si>
  <si>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</si>
  <si>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</si>
  <si>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</si>
  <si>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</si>
  <si>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</si>
  <si>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</si>
  <si>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</si>
  <si>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</si>
  <si>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</si>
  <si>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</si>
  <si>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</si>
  <si>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</si>
  <si>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</si>
  <si>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</si>
  <si>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</si>
  <si>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</si>
  <si>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</si>
  <si>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</si>
  <si>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</si>
  <si>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</si>
  <si>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</si>
  <si>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</si>
  <si>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</si>
  <si>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</si>
  <si>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</si>
  <si>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</si>
  <si>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</si>
  <si>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</si>
  <si>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</si>
  <si>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</si>
  <si>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</si>
  <si>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</si>
  <si>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</si>
  <si>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</si>
  <si>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</si>
  <si>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</si>
  <si>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</si>
  <si>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</si>
  <si>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</si>
  <si>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</si>
  <si>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</si>
  <si>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</si>
  <si>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</si>
  <si>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</si>
  <si>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</si>
  <si>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</si>
  <si>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</si>
  <si>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</si>
  <si>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</si>
  <si>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</si>
  <si>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</si>
  <si>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</si>
  <si>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</si>
  <si>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</si>
  <si>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</si>
  <si>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</si>
  <si>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</si>
  <si>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</si>
  <si>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</si>
  <si>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</si>
  <si>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</si>
  <si>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</si>
  <si>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</si>
  <si>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</si>
  <si>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</si>
  <si>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</si>
  <si>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</si>
  <si>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</si>
  <si>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</si>
  <si>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</si>
  <si>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</si>
  <si>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</si>
  <si>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</si>
  <si>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</si>
  <si>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</si>
  <si>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</si>
  <si>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</si>
  <si>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</si>
  <si>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</si>
  <si>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</si>
  <si>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</si>
  <si>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</si>
  <si>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</si>
  <si>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</si>
  <si>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</si>
  <si>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</si>
  <si>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</si>
  <si>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</si>
  <si>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</si>
  <si>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</si>
  <si>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</si>
  <si>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</si>
  <si>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</si>
  <si>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</si>
  <si>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</si>
  <si>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</si>
  <si>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</si>
  <si>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</si>
  <si>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</si>
  <si>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</si>
  <si>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</si>
  <si>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</si>
  <si>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</si>
  <si>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</si>
  <si>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</si>
  <si>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</si>
  <si>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</si>
  <si>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</si>
  <si>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</si>
  <si>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</si>
  <si>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</si>
  <si>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</si>
  <si>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</si>
  <si>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</si>
  <si>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</si>
  <si>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</si>
  <si>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</si>
  <si>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</si>
  <si>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</si>
  <si>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</si>
  <si>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</si>
  <si>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</si>
  <si>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</si>
  <si>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</si>
  <si>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</si>
  <si>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</si>
  <si>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</si>
  <si>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</si>
  <si>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</si>
  <si>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</si>
  <si>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</si>
  <si>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</si>
  <si>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</si>
  <si>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</si>
  <si>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</si>
  <si>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</si>
  <si>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</si>
  <si>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</si>
  <si>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</si>
  <si>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</si>
  <si>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</si>
  <si>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</si>
  <si>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</si>
  <si>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</si>
  <si>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</si>
  <si>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</si>
  <si>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</si>
  <si>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</si>
  <si>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</si>
  <si>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</si>
  <si>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</si>
  <si>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</si>
  <si>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</si>
  <si>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</si>
  <si>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</si>
  <si>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</si>
  <si>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</si>
  <si>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</si>
  <si>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</si>
  <si>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</si>
  <si>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</si>
  <si>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</si>
  <si>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</si>
  <si>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</si>
  <si>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</si>
  <si>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</si>
  <si>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</si>
  <si>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</si>
  <si>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</si>
  <si>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</si>
  <si>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</si>
  <si>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</si>
  <si>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</si>
  <si>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</si>
  <si>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</si>
  <si>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</si>
  <si>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</si>
  <si>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</si>
  <si>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</si>
  <si>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</si>
  <si>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</si>
  <si>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</si>
  <si>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</si>
  <si>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</si>
  <si>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</si>
  <si>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</si>
  <si>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</si>
  <si>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</si>
  <si>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</si>
  <si>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</si>
  <si>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</si>
  <si>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</si>
  <si>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</si>
  <si>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</si>
  <si>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</si>
  <si>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</si>
  <si>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</si>
  <si>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</si>
  <si>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</si>
  <si>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</si>
  <si>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</si>
  <si>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</si>
  <si>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</si>
  <si>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</si>
  <si>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</si>
  <si>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</si>
  <si>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</si>
  <si>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</si>
  <si>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</si>
  <si>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</si>
  <si>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</si>
  <si>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</si>
  <si>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</si>
  <si>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</si>
  <si>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</si>
  <si>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</si>
  <si>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</si>
  <si>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</si>
  <si>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</si>
  <si>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</si>
  <si>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</si>
  <si>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</si>
  <si>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</si>
  <si>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</si>
  <si>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</si>
  <si>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</si>
  <si>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</si>
  <si>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</si>
  <si>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</si>
  <si>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</si>
  <si>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</si>
  <si>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</si>
  <si>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</si>
  <si>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</si>
  <si>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</si>
  <si>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</si>
  <si>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</si>
  <si>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</si>
  <si>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</si>
  <si>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</si>
  <si>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</si>
  <si>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</si>
  <si>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</si>
  <si>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</si>
  <si>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</si>
  <si>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</si>
  <si>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</si>
  <si>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</si>
  <si>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</si>
  <si>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</si>
  <si>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</si>
  <si>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</si>
  <si>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</si>
  <si>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</si>
  <si>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</si>
  <si>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</si>
  <si>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</si>
  <si>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</si>
  <si>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</si>
  <si>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</si>
  <si>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</si>
  <si>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</si>
  <si>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</si>
  <si>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</si>
  <si>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</si>
  <si>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</si>
  <si>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</si>
  <si>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</si>
  <si>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</si>
  <si>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</si>
  <si>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</si>
  <si>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</si>
  <si>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</si>
  <si>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</si>
  <si>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</si>
  <si>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</si>
  <si>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</si>
  <si>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</si>
  <si>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</si>
  <si>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</si>
  <si>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</si>
  <si>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</si>
  <si>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</si>
  <si>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</si>
  <si>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</si>
  <si>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</si>
  <si>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</si>
  <si>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</si>
  <si>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</si>
  <si>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</si>
  <si>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</si>
  <si>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</si>
  <si>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</si>
  <si>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</si>
  <si>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</si>
  <si>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</si>
  <si>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</si>
  <si>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</si>
  <si>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</si>
  <si>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</si>
  <si>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</si>
  <si>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</si>
  <si>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</si>
  <si>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</si>
  <si>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</si>
  <si>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</si>
  <si>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</si>
  <si>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</si>
  <si>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</si>
  <si>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</si>
  <si>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</si>
  <si>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</si>
  <si>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</si>
  <si>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</si>
  <si>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</si>
  <si>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</si>
  <si>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</si>
  <si>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</si>
  <si>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</si>
  <si>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</si>
  <si>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</si>
  <si>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</si>
  <si>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</si>
  <si>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</si>
  <si>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</si>
  <si>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</si>
  <si>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</si>
  <si>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</si>
  <si>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</si>
  <si>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</si>
  <si>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</si>
  <si>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</si>
  <si>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</si>
  <si>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</si>
  <si>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</si>
  <si>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</si>
  <si>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</si>
  <si>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</si>
  <si>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</si>
  <si>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</si>
  <si>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</si>
  <si>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</si>
  <si>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</si>
  <si>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</si>
  <si>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</si>
  <si>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</si>
  <si>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</si>
  <si>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</si>
  <si>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</si>
  <si>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</si>
  <si>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</si>
  <si>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</si>
  <si>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</si>
  <si>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</si>
  <si>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</si>
  <si>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</si>
  <si>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</si>
  <si>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</si>
  <si>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</si>
  <si>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</si>
  <si>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</si>
  <si>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</si>
  <si>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</si>
  <si>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</si>
  <si>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</si>
  <si>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</si>
  <si>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</si>
  <si>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</si>
  <si>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</si>
  <si>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</si>
  <si>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</si>
  <si>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</si>
  <si>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</si>
  <si>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</si>
  <si>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</si>
  <si>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</si>
  <si>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</si>
  <si>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</si>
  <si>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</si>
  <si>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</si>
  <si>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</si>
  <si>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</si>
  <si>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</si>
  <si>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</si>
  <si>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</si>
  <si>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</si>
  <si>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</si>
  <si>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</si>
  <si>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</si>
  <si>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</si>
  <si>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</si>
  <si>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</si>
  <si>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</si>
  <si>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</si>
  <si>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</si>
  <si>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</si>
  <si>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</si>
  <si>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</si>
  <si>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</si>
  <si>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</si>
  <si>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</si>
  <si>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</si>
  <si>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</si>
  <si>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</si>
  <si>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</si>
  <si>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</si>
  <si>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</si>
  <si>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</si>
  <si>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</si>
  <si>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</si>
  <si>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</si>
  <si>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</si>
  <si>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</si>
  <si>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</si>
  <si>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</si>
  <si>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</si>
  <si>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</si>
  <si>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</si>
  <si>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</si>
  <si>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</si>
  <si>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</si>
  <si>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</si>
  <si>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</si>
  <si>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</si>
  <si>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</si>
  <si>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</si>
  <si>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</si>
  <si>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</si>
  <si>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</si>
  <si>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</si>
  <si>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</si>
  <si>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</si>
  <si>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</si>
  <si>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</si>
  <si>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</si>
  <si>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</si>
  <si>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</si>
  <si>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</si>
  <si>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</si>
  <si>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</si>
  <si>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</si>
  <si>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</si>
  <si>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</si>
  <si>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</si>
  <si>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</si>
  <si>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</si>
  <si>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</si>
  <si>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</si>
  <si>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</si>
  <si>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</si>
  <si>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</si>
  <si>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</si>
  <si>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</si>
  <si>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</si>
  <si>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</si>
  <si>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</si>
  <si>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</si>
  <si>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</si>
  <si>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</si>
  <si>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</si>
  <si>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</si>
  <si>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</si>
  <si>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</si>
  <si>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</si>
  <si>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</si>
  <si>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</si>
  <si>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</si>
  <si>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</si>
  <si>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</si>
  <si>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</si>
  <si>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</si>
  <si>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</si>
  <si>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</si>
  <si>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</si>
  <si>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</si>
  <si>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</si>
  <si>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</si>
  <si>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</si>
  <si>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</si>
  <si>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</si>
  <si>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</si>
  <si>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</si>
  <si>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</si>
  <si>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</si>
  <si>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</si>
  <si>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</si>
  <si>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</si>
  <si>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</si>
  <si>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</si>
  <si>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</si>
  <si>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</si>
  <si>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</si>
  <si>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</si>
  <si>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</si>
  <si>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</si>
  <si>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</si>
  <si>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</si>
  <si>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</si>
  <si>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</si>
  <si>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</si>
  <si>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</si>
  <si>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</si>
  <si>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</si>
  <si>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</si>
  <si>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</si>
  <si>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</si>
  <si>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</si>
  <si>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</si>
  <si>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</si>
  <si>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</si>
  <si>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</si>
  <si>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</si>
  <si>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</si>
  <si>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</si>
  <si>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</si>
  <si>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</si>
  <si>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</si>
  <si>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</si>
  <si>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</si>
  <si>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</si>
  <si>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</si>
  <si>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</si>
  <si>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</si>
  <si>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</si>
  <si>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</si>
  <si>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</si>
  <si>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</si>
  <si>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</si>
  <si>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</si>
  <si>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</si>
  <si>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</si>
  <si>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</si>
  <si>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</si>
  <si>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</si>
  <si>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</si>
  <si>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</si>
  <si>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</si>
  <si>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</si>
  <si>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</si>
  <si>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</si>
  <si>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</si>
  <si>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</si>
  <si>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</si>
  <si>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</si>
  <si>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</si>
  <si>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</si>
  <si>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</si>
  <si>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</si>
  <si>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</si>
  <si>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</si>
  <si>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</si>
  <si>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</si>
  <si>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</si>
  <si>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</si>
  <si>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</si>
  <si>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</si>
  <si>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</si>
  <si>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</si>
  <si>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</si>
  <si>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</si>
  <si>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</si>
  <si>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</si>
  <si>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</si>
  <si>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</si>
  <si>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</si>
  <si>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</si>
  <si>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</si>
  <si>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</si>
  <si>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</si>
  <si>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</si>
  <si>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</si>
  <si>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</si>
  <si>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</si>
  <si>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</si>
  <si>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</si>
  <si>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</si>
  <si>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</si>
  <si>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</si>
  <si>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</si>
  <si>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</si>
  <si>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</si>
  <si>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</si>
  <si>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</si>
  <si>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</si>
  <si>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</si>
  <si>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</si>
  <si>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</si>
  <si>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</si>
  <si>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</si>
  <si>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</si>
  <si>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</si>
  <si>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</si>
  <si>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</si>
  <si>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</si>
  <si>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</si>
  <si>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</si>
  <si>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</si>
  <si>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</si>
  <si>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</si>
  <si>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</si>
  <si>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</si>
  <si>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</si>
  <si>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</si>
  <si>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</si>
  <si>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</si>
  <si>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</si>
  <si>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</si>
  <si>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</si>
  <si>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</si>
  <si>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</si>
  <si>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</si>
  <si>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</si>
  <si>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</si>
  <si>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</si>
  <si>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</si>
  <si>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</si>
  <si>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</si>
  <si>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</si>
  <si>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</si>
  <si>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</si>
  <si>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</si>
  <si>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</si>
  <si>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</si>
  <si>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</si>
  <si>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</si>
  <si>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</si>
  <si>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</si>
  <si>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</si>
  <si>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</si>
  <si>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</si>
  <si>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</si>
  <si>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</si>
  <si>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</si>
  <si>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</si>
  <si>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</si>
  <si>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</si>
  <si>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</si>
  <si>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</si>
  <si>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</si>
  <si>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</si>
  <si>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</si>
  <si>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</si>
  <si>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</si>
  <si>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</si>
  <si>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</si>
  <si>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</si>
  <si>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</si>
  <si>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</si>
  <si>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</si>
  <si>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</si>
  <si>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</si>
  <si>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</si>
  <si>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</si>
  <si>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</si>
  <si>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</si>
  <si>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</si>
  <si>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</si>
  <si>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</si>
  <si>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</si>
  <si>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</si>
  <si>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</si>
  <si>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</si>
  <si>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</si>
  <si>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</si>
  <si>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</si>
  <si>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</si>
  <si>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</si>
  <si>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</si>
  <si>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</si>
  <si>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</si>
  <si>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</si>
  <si>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</si>
  <si>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</si>
  <si>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</si>
  <si>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</si>
  <si>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</si>
  <si>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</si>
  <si>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</si>
  <si>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</si>
  <si>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</si>
  <si>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</si>
  <si>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</si>
  <si>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</si>
  <si>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</si>
  <si>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</si>
  <si>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</si>
  <si>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</si>
  <si>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</si>
  <si>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</si>
  <si>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</si>
  <si>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</si>
  <si>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</si>
  <si>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</si>
  <si>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</si>
  <si>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</si>
  <si>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</si>
  <si>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</si>
  <si>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</si>
  <si>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</si>
  <si>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</si>
  <si>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</si>
  <si>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</si>
  <si>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</si>
  <si>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</si>
  <si>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</si>
  <si>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</si>
  <si>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</si>
  <si>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</si>
  <si>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</si>
  <si>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</si>
  <si>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</si>
  <si>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</si>
  <si>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</si>
  <si>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</si>
  <si>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</si>
  <si>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</si>
  <si>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</si>
  <si>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</si>
  <si>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</si>
  <si>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</si>
  <si>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</si>
  <si>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</si>
  <si>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</si>
  <si>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</si>
  <si>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</si>
  <si>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</si>
  <si>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</si>
  <si>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</si>
  <si>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</si>
  <si>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</si>
  <si>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</si>
  <si>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</si>
  <si>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</si>
  <si>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</si>
  <si>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</si>
  <si>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</si>
  <si>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</si>
  <si>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</si>
  <si>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</si>
  <si>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</si>
  <si>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</si>
  <si>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</si>
  <si>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</si>
  <si>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</si>
  <si>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</si>
  <si>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</si>
  <si>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</si>
  <si>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</si>
  <si>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</si>
  <si>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</si>
  <si>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</si>
  <si>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</si>
  <si>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</si>
  <si>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</si>
  <si>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</si>
  <si>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</si>
  <si>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</si>
  <si>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</si>
  <si>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</si>
  <si>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</si>
  <si>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</si>
  <si>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</si>
  <si>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</si>
  <si>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</si>
  <si>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</si>
  <si>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</si>
  <si>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</si>
  <si>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</si>
  <si>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</si>
  <si>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</si>
  <si>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</si>
  <si>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</si>
  <si>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</si>
  <si>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</si>
  <si>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</si>
  <si>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</si>
  <si>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</si>
  <si>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</si>
  <si>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</si>
  <si>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</si>
  <si>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</si>
  <si>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</si>
  <si>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</si>
  <si>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</si>
  <si>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</si>
  <si>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</si>
  <si>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</si>
  <si>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</si>
  <si>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</si>
  <si>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</si>
  <si>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</si>
  <si>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</si>
  <si>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</si>
  <si>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</si>
  <si>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</si>
  <si>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</si>
  <si>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</si>
  <si>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</si>
  <si>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</si>
  <si>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</si>
  <si>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</si>
  <si>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</si>
  <si>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</si>
  <si>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</si>
  <si>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</si>
  <si>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</si>
  <si>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</si>
  <si>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</si>
  <si>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</si>
  <si>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</si>
  <si>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</si>
  <si>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</si>
  <si>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</si>
  <si>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</si>
  <si>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</si>
  <si>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</si>
  <si>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</si>
  <si>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</si>
  <si>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</si>
  <si>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</si>
  <si>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</si>
  <si>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</si>
  <si>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</si>
  <si>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</si>
  <si>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</si>
  <si>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</si>
  <si>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</si>
  <si>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</si>
  <si>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</si>
  <si>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</si>
  <si>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</si>
  <si>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</si>
  <si>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</si>
  <si>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</si>
  <si>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</si>
  <si>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</si>
  <si>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</si>
  <si>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</si>
  <si>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</si>
  <si>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</si>
  <si>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</si>
  <si>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</si>
  <si>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</si>
  <si>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</si>
  <si>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</si>
  <si>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</si>
  <si>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</si>
  <si>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</si>
  <si>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</si>
  <si>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</si>
  <si>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</si>
  <si>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</si>
  <si>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</si>
  <si>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</si>
  <si>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</si>
  <si>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</si>
  <si>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</si>
  <si>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</si>
  <si>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</si>
  <si>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</si>
  <si>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</si>
  <si>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</si>
  <si>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</si>
  <si>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</si>
  <si>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</si>
  <si>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</si>
  <si>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</si>
  <si>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</si>
  <si>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</si>
  <si>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</si>
  <si>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</si>
  <si>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</si>
  <si>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</si>
  <si>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</si>
  <si>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</si>
  <si>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</si>
  <si>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</si>
  <si>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</si>
  <si>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</si>
  <si>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</si>
  <si>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</si>
  <si>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</si>
  <si>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</si>
  <si>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</si>
  <si>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</si>
  <si>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</si>
  <si>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</si>
  <si>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</si>
  <si>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</si>
  <si>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</si>
  <si>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</si>
  <si>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</si>
  <si>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</si>
  <si>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</si>
  <si>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</si>
  <si>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</si>
  <si>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</si>
  <si>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</si>
  <si>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</si>
  <si>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</si>
  <si>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</si>
  <si>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</si>
  <si>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</si>
  <si>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</si>
  <si>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</si>
  <si>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</si>
  <si>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</si>
  <si>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</si>
  <si>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</si>
  <si>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</si>
  <si>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</si>
  <si>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</si>
  <si>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</si>
  <si>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</si>
  <si>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</si>
  <si>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</si>
  <si>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</si>
  <si>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</si>
  <si>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</si>
  <si>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</si>
  <si>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</si>
  <si>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</si>
  <si>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</si>
  <si>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</si>
  <si>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</si>
  <si>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</si>
  <si>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</si>
  <si>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</si>
  <si>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</si>
  <si>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</si>
  <si>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</si>
  <si>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</si>
  <si>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</si>
  <si>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</si>
  <si>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</si>
  <si>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</si>
  <si>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</si>
  <si>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</si>
  <si>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</si>
  <si>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</si>
  <si>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</si>
  <si>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</si>
  <si>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</si>
  <si>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</si>
  <si>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</si>
  <si>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</si>
  <si>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</si>
  <si>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</si>
  <si>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</si>
  <si>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</si>
  <si>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</si>
  <si>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</si>
  <si>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</si>
  <si>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</si>
  <si>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</si>
  <si>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</si>
  <si>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</si>
  <si>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</si>
  <si>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</si>
  <si>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</si>
  <si>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</si>
  <si>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</si>
  <si>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</si>
  <si>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</si>
  <si>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</si>
  <si>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</si>
  <si>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</si>
  <si>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</si>
  <si>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</si>
  <si>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</si>
  <si>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</si>
  <si>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</si>
  <si>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</si>
  <si>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</si>
  <si>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</si>
  <si>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</si>
  <si>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</si>
  <si>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</si>
  <si>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</si>
  <si>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</si>
  <si>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</si>
  <si>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</si>
  <si>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</si>
  <si>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</si>
  <si>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</si>
  <si>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</si>
  <si>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</si>
  <si>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</si>
  <si>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</si>
  <si>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</si>
  <si>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</si>
  <si>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</si>
  <si>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</si>
  <si>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</si>
  <si>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</si>
  <si>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</si>
  <si>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</si>
  <si>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</si>
  <si>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</si>
  <si>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</si>
  <si>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</si>
  <si>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</si>
  <si>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</si>
  <si>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</si>
  <si>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</si>
  <si>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</si>
  <si>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</si>
  <si>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</si>
  <si>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</si>
  <si>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</si>
  <si>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</si>
  <si>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</si>
  <si>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</si>
  <si>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</si>
  <si>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</si>
  <si>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</si>
  <si>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</si>
  <si>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</si>
  <si>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</si>
  <si>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</si>
  <si>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</si>
  <si>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</si>
  <si>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</si>
  <si>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</si>
  <si>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</si>
  <si>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</si>
  <si>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</si>
  <si>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</si>
  <si>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</si>
  <si>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</si>
  <si>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</si>
  <si>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</si>
  <si>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</si>
  <si>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</si>
  <si>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</si>
  <si>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</si>
  <si>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</si>
  <si>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</si>
  <si>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</si>
  <si>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</si>
  <si>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</si>
  <si>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</si>
  <si>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</si>
  <si>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</si>
  <si>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</si>
  <si>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</si>
  <si>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</si>
  <si>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</si>
  <si>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</si>
  <si>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</si>
  <si>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</si>
  <si>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</si>
  <si>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</si>
  <si>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</si>
  <si>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</si>
  <si>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</si>
  <si>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</si>
  <si>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</si>
  <si>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</si>
  <si>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</si>
  <si>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</si>
  <si>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</si>
  <si>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</si>
  <si>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</si>
  <si>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</si>
  <si>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</si>
  <si>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</si>
  <si>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</si>
  <si>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</si>
  <si>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</si>
  <si>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</si>
  <si>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</si>
  <si>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</si>
  <si>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</si>
  <si>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</si>
  <si>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</si>
  <si>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</si>
  <si>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</si>
  <si>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</si>
  <si>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</si>
  <si>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</si>
  <si>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</si>
  <si>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</si>
  <si>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</si>
  <si>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</si>
  <si>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</si>
  <si>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</si>
  <si>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</si>
  <si>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</si>
  <si>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</si>
  <si>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</si>
  <si>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</si>
  <si>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</si>
  <si>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</si>
  <si>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</si>
  <si>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</si>
  <si>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</si>
  <si>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</si>
  <si>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</si>
  <si>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</si>
  <si>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</si>
  <si>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</si>
  <si>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</si>
  <si>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</si>
  <si>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</si>
  <si>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</si>
  <si>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</si>
  <si>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</si>
  <si>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</si>
  <si>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</si>
  <si>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</si>
  <si>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</si>
  <si>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</si>
  <si>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</si>
  <si>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</si>
  <si>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</si>
  <si>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</si>
  <si>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</si>
  <si>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</si>
  <si>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</si>
  <si>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</si>
  <si>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</si>
  <si>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</si>
  <si>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</si>
  <si>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</si>
  <si>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</si>
  <si>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</si>
  <si>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</si>
  <si>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</si>
  <si>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</si>
  <si>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</si>
  <si>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</si>
  <si>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</si>
  <si>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</si>
  <si>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</si>
  <si>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</si>
  <si>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</si>
  <si>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</si>
  <si>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</si>
  <si>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</si>
  <si>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</si>
  <si>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</si>
  <si>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</si>
  <si>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</si>
  <si>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</si>
  <si>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</si>
  <si>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</si>
  <si>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</si>
  <si>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</si>
  <si>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</si>
  <si>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</si>
  <si>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</si>
  <si>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</si>
  <si>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</si>
  <si>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</si>
  <si>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</si>
  <si>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</si>
  <si>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</si>
  <si>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</si>
  <si>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</si>
  <si>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</si>
  <si>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</si>
  <si>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</si>
  <si>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</si>
  <si>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</si>
  <si>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</si>
  <si>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</si>
  <si>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</si>
  <si>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</si>
  <si>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</si>
  <si>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</si>
  <si>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</si>
  <si>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</si>
  <si>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</si>
  <si>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</si>
  <si>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</si>
  <si>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</si>
  <si>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</si>
  <si>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</si>
  <si>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</si>
  <si>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</si>
  <si>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</si>
  <si>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</si>
  <si>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</si>
  <si>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</si>
  <si>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</si>
  <si>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</si>
  <si>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</si>
  <si>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</si>
  <si>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</si>
  <si>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</si>
  <si>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</si>
  <si>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</si>
  <si>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</si>
  <si>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</si>
  <si>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</si>
  <si>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</si>
  <si>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</si>
  <si>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</si>
  <si>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</si>
  <si>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</si>
  <si>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</si>
  <si>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</si>
  <si>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</si>
  <si>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</si>
  <si>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</si>
  <si>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</si>
  <si>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</si>
  <si>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</si>
  <si>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</si>
  <si>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</si>
  <si>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</si>
  <si>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</si>
  <si>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</si>
  <si>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</si>
  <si>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</si>
  <si>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</si>
  <si>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</si>
  <si>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</si>
  <si>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</si>
  <si>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</si>
  <si>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</si>
  <si>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</si>
  <si>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</si>
  <si>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</si>
  <si>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</si>
  <si>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</si>
  <si>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</si>
  <si>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</si>
  <si>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</si>
  <si>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</si>
  <si>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</si>
  <si>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</si>
  <si>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</si>
  <si>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</si>
  <si>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</si>
  <si>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</si>
  <si>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</si>
  <si>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</si>
  <si>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</si>
  <si>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</si>
  <si>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</si>
  <si>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</si>
  <si>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</si>
  <si>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</si>
  <si>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</si>
  <si>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</si>
  <si>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</si>
  <si>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</si>
  <si>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</si>
  <si>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</si>
  <si>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</si>
  <si>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</si>
  <si>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</si>
  <si>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</si>
  <si>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</si>
  <si>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</si>
  <si>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</si>
  <si>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</si>
  <si>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</si>
  <si>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</si>
  <si>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</si>
  <si>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</si>
  <si>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</si>
  <si>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</si>
  <si>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</si>
  <si>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</si>
  <si>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</si>
  <si>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</si>
  <si>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</si>
  <si>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</si>
  <si>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</si>
  <si>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</si>
  <si>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</si>
  <si>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</si>
  <si>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</si>
  <si>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</si>
  <si>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</si>
  <si>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</si>
  <si>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</si>
  <si>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</si>
  <si>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</si>
  <si>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</si>
  <si>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</si>
  <si>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</si>
  <si>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</si>
  <si>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</si>
  <si>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</si>
  <si>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</si>
  <si>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</si>
  <si>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</si>
  <si>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</si>
  <si>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</si>
  <si>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</si>
  <si>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</si>
  <si>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</si>
  <si>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</si>
  <si>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</si>
  <si>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</si>
  <si>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</si>
  <si>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</si>
  <si>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</si>
  <si>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</si>
  <si>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</si>
  <si>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</si>
  <si>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</si>
  <si>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</si>
  <si>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</si>
  <si>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</si>
  <si>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</si>
  <si>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</si>
  <si>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</si>
  <si>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</si>
  <si>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</si>
  <si>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</si>
  <si>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</si>
  <si>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</si>
  <si>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</si>
  <si>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</si>
  <si>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</si>
  <si>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</si>
  <si>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</si>
  <si>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</si>
  <si>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</si>
  <si>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</si>
  <si>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</si>
  <si>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</si>
  <si>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</si>
  <si>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</si>
  <si>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</si>
  <si>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</si>
  <si>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</si>
  <si>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</si>
  <si>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</si>
  <si>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</si>
  <si>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</si>
  <si>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</si>
  <si>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</si>
  <si>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</si>
  <si>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</si>
  <si>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</si>
  <si>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</si>
  <si>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</si>
  <si>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</si>
  <si>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</si>
  <si>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</si>
  <si>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</si>
  <si>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</si>
  <si>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</si>
  <si>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</si>
  <si>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</si>
  <si>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</si>
  <si>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</si>
  <si>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</si>
  <si>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</si>
  <si>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</si>
  <si>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</si>
  <si>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</si>
  <si>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</si>
  <si>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</si>
  <si>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</si>
  <si>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</si>
  <si>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</si>
  <si>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</si>
  <si>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</si>
  <si>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</si>
  <si>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</si>
  <si>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</si>
  <si>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</si>
  <si>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</si>
  <si>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</si>
  <si>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</si>
  <si>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</si>
  <si>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</si>
  <si>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</si>
  <si>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</si>
  <si>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</si>
  <si>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</si>
  <si>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</si>
  <si>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</si>
  <si>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</si>
  <si>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</si>
  <si>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</si>
  <si>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</si>
  <si>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</si>
  <si>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</si>
  <si>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</si>
  <si>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</si>
  <si>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</si>
  <si>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</si>
  <si>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</si>
  <si>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</si>
  <si>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</si>
  <si>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</si>
  <si>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</si>
  <si>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</si>
  <si>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</si>
  <si>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</si>
  <si>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</si>
  <si>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</si>
  <si>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</si>
  <si>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</si>
  <si>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</si>
  <si>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</si>
  <si>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</si>
  <si>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</si>
  <si>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</si>
  <si>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</si>
  <si>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</si>
  <si>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</si>
  <si>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</si>
  <si>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</si>
  <si>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</si>
  <si>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</si>
  <si>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</si>
  <si>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</si>
  <si>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</si>
  <si>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</si>
  <si>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</si>
  <si>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</si>
  <si>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</si>
  <si>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</si>
  <si>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</si>
  <si>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</si>
  <si>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</si>
  <si>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</si>
  <si>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</si>
  <si>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</si>
  <si>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</si>
  <si>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</si>
  <si>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</si>
  <si>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</si>
  <si>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</si>
  <si>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</si>
  <si>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</si>
  <si>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</si>
  <si>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</si>
  <si>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</si>
  <si>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</si>
  <si>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</si>
  <si>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</si>
  <si>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</si>
  <si>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</si>
  <si>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</si>
  <si>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</si>
  <si>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</si>
  <si>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</si>
  <si>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</si>
  <si>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</si>
  <si>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</si>
  <si>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</si>
  <si>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</si>
  <si>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</si>
  <si>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</si>
  <si>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</si>
  <si>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</si>
  <si>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</si>
  <si>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</si>
  <si>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</si>
  <si>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</si>
  <si>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</si>
  <si>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</si>
  <si>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</si>
  <si>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</si>
  <si>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</si>
  <si>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</si>
  <si>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</si>
  <si>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</si>
  <si>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</si>
  <si>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</si>
  <si>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</si>
  <si>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</si>
  <si>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</si>
  <si>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</si>
  <si>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</si>
  <si>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</si>
  <si>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</si>
  <si>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</si>
  <si>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</si>
  <si>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</si>
  <si>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</si>
  <si>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</si>
  <si>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</si>
  <si>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</si>
  <si>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</si>
  <si>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</si>
  <si>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</si>
  <si>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</si>
  <si>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</si>
  <si>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</si>
  <si>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</si>
  <si>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</si>
  <si>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</si>
  <si>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</si>
  <si>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</si>
  <si>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</si>
  <si>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</si>
  <si>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</si>
  <si>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</si>
  <si>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</si>
  <si>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</si>
  <si>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</si>
  <si>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</si>
  <si>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</si>
  <si>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</si>
  <si>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</si>
  <si>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</si>
  <si>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</si>
  <si>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</si>
  <si>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</si>
  <si>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</si>
  <si>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</si>
  <si>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</si>
  <si>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</si>
  <si>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</si>
  <si>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</si>
  <si>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</si>
  <si>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</si>
  <si>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</si>
  <si>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</si>
  <si>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</si>
  <si>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</si>
  <si>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</si>
  <si>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</si>
  <si>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</si>
  <si>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</si>
  <si>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</si>
  <si>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</si>
  <si>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</si>
  <si>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</si>
  <si>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</si>
  <si>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</si>
  <si>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</si>
  <si>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</si>
  <si>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</si>
  <si>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</si>
  <si>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</si>
  <si>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</si>
  <si>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</si>
  <si>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</si>
  <si>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</si>
  <si>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</si>
  <si>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</si>
  <si>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</si>
  <si>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</si>
  <si>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</si>
  <si>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</si>
  <si>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</si>
  <si>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</si>
  <si>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</si>
  <si>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</si>
  <si>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</si>
  <si>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</si>
  <si>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</si>
  <si>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</si>
  <si>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</si>
  <si>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</si>
  <si>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</si>
  <si>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</si>
  <si>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</si>
  <si>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</si>
  <si>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</si>
  <si>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</si>
  <si>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</si>
  <si>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</si>
  <si>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</si>
  <si>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</si>
  <si>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</si>
  <si>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</si>
  <si>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</si>
  <si>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</si>
  <si>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</si>
  <si>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</si>
  <si>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</si>
  <si>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</si>
  <si>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</si>
  <si>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</si>
  <si>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</si>
  <si>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</si>
  <si>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</si>
  <si>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</si>
  <si>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</si>
  <si>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</si>
  <si>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</si>
  <si>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</si>
  <si>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</si>
  <si>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</si>
  <si>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</si>
  <si>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</si>
  <si>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</si>
  <si>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</si>
  <si>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</si>
  <si>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</si>
  <si>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</si>
  <si>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</si>
  <si>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</si>
  <si>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</si>
  <si>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</si>
  <si>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</si>
  <si>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</si>
  <si>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</si>
  <si>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</si>
  <si>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</si>
  <si>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</si>
  <si>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</si>
  <si>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</si>
  <si>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</si>
  <si>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</si>
  <si>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</si>
  <si>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</si>
  <si>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</si>
  <si>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</si>
  <si>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</si>
  <si>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</si>
  <si>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</si>
  <si>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</si>
  <si>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</si>
  <si>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</si>
  <si>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</si>
  <si>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</si>
  <si>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</si>
  <si>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</si>
  <si>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</si>
  <si>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</si>
  <si>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</si>
  <si>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</si>
  <si>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</si>
  <si>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</si>
  <si>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</si>
  <si>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</si>
  <si>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</si>
  <si>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</si>
  <si>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</si>
  <si>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</si>
  <si>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</si>
  <si>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</si>
  <si>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</si>
  <si>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</si>
  <si>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</si>
  <si>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</si>
  <si>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</si>
  <si>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</si>
  <si>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</si>
  <si>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</si>
  <si>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</si>
  <si>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</si>
  <si>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</si>
  <si>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</si>
  <si>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</si>
  <si>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</si>
  <si>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</si>
  <si>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</si>
  <si>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</si>
  <si>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</si>
  <si>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</si>
  <si>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</si>
  <si>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</si>
  <si>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</si>
  <si>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</si>
  <si>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</si>
  <si>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</si>
  <si>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</si>
  <si>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</si>
  <si>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</si>
  <si>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</si>
  <si>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</si>
  <si>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</si>
  <si>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</si>
  <si>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</si>
  <si>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</si>
  <si>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</si>
  <si>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</si>
  <si>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</si>
  <si>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</si>
  <si>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</si>
  <si>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</si>
  <si>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</si>
  <si>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</si>
  <si>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</si>
  <si>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</si>
  <si>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</si>
  <si>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</si>
  <si>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</si>
  <si>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</si>
  <si>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</si>
  <si>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</si>
  <si>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</si>
  <si>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</si>
  <si>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</si>
  <si>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</si>
  <si>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</si>
  <si>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</si>
  <si>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</si>
  <si>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</si>
  <si>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</si>
  <si>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</si>
  <si>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</si>
  <si>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</si>
  <si>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</si>
  <si>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</si>
  <si>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</si>
  <si>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</si>
  <si>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</si>
  <si>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</si>
  <si>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</si>
  <si>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</si>
  <si>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</si>
  <si>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</si>
  <si>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</si>
  <si>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</si>
  <si>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</si>
  <si>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</si>
  <si>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</si>
  <si>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</si>
  <si>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</si>
  <si>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</si>
  <si>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</si>
  <si>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</si>
  <si>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</si>
  <si>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</si>
  <si>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</si>
  <si>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</si>
  <si>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</si>
  <si>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</si>
  <si>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</si>
  <si>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</si>
  <si>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</si>
  <si>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</si>
  <si>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</si>
  <si>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</si>
  <si>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</si>
  <si>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</si>
  <si>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</si>
  <si>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</si>
  <si>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</si>
  <si>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</si>
  <si>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</si>
  <si>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</si>
  <si>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</si>
  <si>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</si>
  <si>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</si>
  <si>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</si>
  <si>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</si>
  <si>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</si>
  <si>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</si>
  <si>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</si>
  <si>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</si>
  <si>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</si>
  <si>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</si>
  <si>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</si>
  <si>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</si>
  <si>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</si>
  <si>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</si>
  <si>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</si>
  <si>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</si>
  <si>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</si>
  <si>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</si>
  <si>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</si>
  <si>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</si>
  <si>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</si>
  <si>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</si>
  <si>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</si>
  <si>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</si>
  <si>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</si>
  <si>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</si>
  <si>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</si>
  <si>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</si>
  <si>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</si>
  <si>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</si>
  <si>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</si>
  <si>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</si>
  <si>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</si>
  <si>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</si>
  <si>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</si>
  <si>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</si>
  <si>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</si>
  <si>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</si>
  <si>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</si>
  <si>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</si>
  <si>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</si>
  <si>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</si>
  <si>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</si>
  <si>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</si>
  <si>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</si>
  <si>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</si>
  <si>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</si>
  <si>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</si>
  <si>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</si>
  <si>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</si>
  <si>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</si>
  <si>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</si>
  <si>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</si>
  <si>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</si>
  <si>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</si>
  <si>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</si>
  <si>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</si>
  <si>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</si>
  <si>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</si>
  <si>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</si>
  <si>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</si>
  <si>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</si>
  <si>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</si>
  <si>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</si>
  <si>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</si>
  <si>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</si>
  <si>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</si>
  <si>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</si>
  <si>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</si>
  <si>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</si>
  <si>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</si>
  <si>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</si>
  <si>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</si>
  <si>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</si>
  <si>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</si>
  <si>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</si>
  <si>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</si>
  <si>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</si>
  <si>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</si>
  <si>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</si>
  <si>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</si>
  <si>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</si>
  <si>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</si>
  <si>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</si>
  <si>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</si>
  <si>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</si>
  <si>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</si>
  <si>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</si>
  <si>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</si>
  <si>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</si>
  <si>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</si>
  <si>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</si>
  <si>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</si>
  <si>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</si>
  <si>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</si>
  <si>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</si>
  <si>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</si>
  <si>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</si>
  <si>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</si>
  <si>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</si>
  <si>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</si>
  <si>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</si>
  <si>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</si>
  <si>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</si>
  <si>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</si>
  <si>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</si>
  <si>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</si>
  <si>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</si>
  <si>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</si>
  <si>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</si>
  <si>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</si>
  <si>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</si>
  <si>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</si>
  <si>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</si>
  <si>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</si>
  <si>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</si>
  <si>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</si>
  <si>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</si>
  <si>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</si>
  <si>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</si>
  <si>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</si>
  <si>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</si>
  <si>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</si>
  <si>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</si>
  <si>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</si>
  <si>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</si>
  <si>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</si>
  <si>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</si>
  <si>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</si>
  <si>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</si>
  <si>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</si>
  <si>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</si>
  <si>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</si>
  <si>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</si>
  <si>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</si>
  <si>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</si>
  <si>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</si>
  <si>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</si>
  <si>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</si>
  <si>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</si>
  <si>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</si>
  <si>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</si>
  <si>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</si>
  <si>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</si>
  <si>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</si>
  <si>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</si>
  <si>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</si>
  <si>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</si>
  <si>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</si>
  <si>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</si>
  <si>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</si>
  <si>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</si>
  <si>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</si>
  <si>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</si>
  <si>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</si>
  <si>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</si>
  <si>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</si>
  <si>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</si>
  <si>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</si>
  <si>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</si>
  <si>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</si>
  <si>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</si>
  <si>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</si>
  <si>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</si>
  <si>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</si>
  <si>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</si>
  <si>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</si>
  <si>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</si>
  <si>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</si>
  <si>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</si>
  <si>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</si>
  <si>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</si>
  <si>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</si>
  <si>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</si>
  <si>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</si>
  <si>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</si>
  <si>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</si>
  <si>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</si>
  <si>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</si>
  <si>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</si>
  <si>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</si>
  <si>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</si>
  <si>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</si>
  <si>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</si>
  <si>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</si>
  <si>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</si>
  <si>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</si>
  <si>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</si>
  <si>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</si>
  <si>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</si>
  <si>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</si>
  <si>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</si>
  <si>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</si>
  <si>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</si>
  <si>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</si>
  <si>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</si>
  <si>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</si>
  <si>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</si>
  <si>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</si>
  <si>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</si>
  <si>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</si>
  <si>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</si>
  <si>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</si>
  <si>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</si>
  <si>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</si>
  <si>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</si>
  <si>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</si>
  <si>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</si>
  <si>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</si>
  <si>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</si>
  <si>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</si>
  <si>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</si>
  <si>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</si>
  <si>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</si>
  <si>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</si>
  <si>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</si>
  <si>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</si>
  <si>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</si>
  <si>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</si>
  <si>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</si>
  <si>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</si>
  <si>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</si>
  <si>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</si>
  <si>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</si>
  <si>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</si>
  <si>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</si>
  <si>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</si>
  <si>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</si>
  <si>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</si>
  <si>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</si>
  <si>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</si>
  <si>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</si>
  <si>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</si>
  <si>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</si>
  <si>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</si>
  <si>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</si>
  <si>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</si>
  <si>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</si>
  <si>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</si>
  <si>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</si>
  <si>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</si>
  <si>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</si>
  <si>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</si>
  <si>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</si>
  <si>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</si>
  <si>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</si>
  <si>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</si>
  <si>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</si>
  <si>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</si>
  <si>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</si>
  <si>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</si>
  <si>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</si>
  <si>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</si>
  <si>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</si>
  <si>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</si>
  <si>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</si>
  <si>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</si>
  <si>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</si>
  <si>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</si>
  <si>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</si>
  <si>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</si>
  <si>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</si>
  <si>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</si>
  <si>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</si>
  <si>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</si>
  <si>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</si>
  <si>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</si>
  <si>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</si>
  <si>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</si>
  <si>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</si>
  <si>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</si>
  <si>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</si>
  <si>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</si>
  <si>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</si>
  <si>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</si>
  <si>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</si>
  <si>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</si>
  <si>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</si>
  <si>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</si>
  <si>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</si>
  <si>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</si>
  <si>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</si>
  <si>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</si>
  <si>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</si>
  <si>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</si>
  <si>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</si>
  <si>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</si>
  <si>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</si>
  <si>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</si>
  <si>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</si>
  <si>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</si>
  <si>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</si>
  <si>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</si>
  <si>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</si>
  <si>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</si>
  <si>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</si>
  <si>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</si>
  <si>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</si>
  <si>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</si>
  <si>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</si>
  <si>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</si>
  <si>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</si>
  <si>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</si>
  <si>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</si>
  <si>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</si>
  <si>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</si>
  <si>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</si>
  <si>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</si>
  <si>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</si>
  <si>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</si>
  <si>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</si>
  <si>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</si>
  <si>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</si>
  <si>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</si>
  <si>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</si>
  <si>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</si>
  <si>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</si>
  <si>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</si>
  <si>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</si>
  <si>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</si>
  <si>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</si>
  <si>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</si>
  <si>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</si>
  <si>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</si>
  <si>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</si>
  <si>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</si>
  <si>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</si>
  <si>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</si>
  <si>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</si>
  <si>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</si>
  <si>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</si>
  <si>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</si>
  <si>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</si>
  <si>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</si>
  <si>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</si>
  <si>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</si>
  <si>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</si>
  <si>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</si>
  <si>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</si>
  <si>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</si>
  <si>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</si>
  <si>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</si>
  <si>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</si>
  <si>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</si>
  <si>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</si>
  <si>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</si>
  <si>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</si>
  <si>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</si>
  <si>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</si>
  <si>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</si>
  <si>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</si>
  <si>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</si>
  <si>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</si>
  <si>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</si>
  <si>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</si>
  <si>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</si>
  <si>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</si>
  <si>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</si>
  <si>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</si>
  <si>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</si>
  <si>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</si>
  <si>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</si>
  <si>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</si>
  <si>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</si>
  <si>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</si>
  <si>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</si>
  <si>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</si>
  <si>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</si>
  <si>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</si>
  <si>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</si>
  <si>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</si>
  <si>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</si>
  <si>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</si>
  <si>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</si>
  <si>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</si>
  <si>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</si>
  <si>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</si>
  <si>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</si>
  <si>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</si>
  <si>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</si>
  <si>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</si>
  <si>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</si>
  <si>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</si>
  <si>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</si>
  <si>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</si>
  <si>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</si>
  <si>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</si>
  <si>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</si>
  <si>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</si>
  <si>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</si>
  <si>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</si>
  <si>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</si>
  <si>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</si>
  <si>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</si>
  <si>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</si>
  <si>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</si>
  <si>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</si>
  <si>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</si>
  <si>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</si>
  <si>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</si>
  <si>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</si>
  <si>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</si>
  <si>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</si>
  <si>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</si>
  <si>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</si>
  <si>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</si>
  <si>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</si>
  <si>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</si>
  <si>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</si>
  <si>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</si>
  <si>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</si>
  <si>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</si>
  <si>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</si>
  <si>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</si>
  <si>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</si>
  <si>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</si>
  <si>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</si>
  <si>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</si>
  <si>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</si>
  <si>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</si>
  <si>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</si>
  <si>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</si>
  <si>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</si>
  <si>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</si>
  <si>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</si>
  <si>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</si>
  <si>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</si>
  <si>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</si>
  <si>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</si>
  <si>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</si>
  <si>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</si>
  <si>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</si>
  <si>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</si>
  <si>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</si>
  <si>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</si>
  <si>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</si>
  <si>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</si>
  <si>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</si>
  <si>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</si>
  <si>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</si>
  <si>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</si>
  <si>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</si>
  <si>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</si>
  <si>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</si>
  <si>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</si>
  <si>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</si>
  <si>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</si>
  <si>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</si>
  <si>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</si>
  <si>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</si>
  <si>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</si>
  <si>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</si>
  <si>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</si>
  <si>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</si>
  <si>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</si>
  <si>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</si>
  <si>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</si>
  <si>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</si>
  <si>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</si>
  <si>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</si>
  <si>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</si>
  <si>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</si>
  <si>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</si>
  <si>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</si>
  <si>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</si>
  <si>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</si>
  <si>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</si>
  <si>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</si>
  <si>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</si>
  <si>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</si>
  <si>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</si>
  <si>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</si>
  <si>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</si>
  <si>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</si>
  <si>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</si>
  <si>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</si>
  <si>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</si>
  <si>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</si>
  <si>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</si>
  <si>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</si>
  <si>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</si>
  <si>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</si>
  <si>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</si>
  <si>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</si>
  <si>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</si>
  <si>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</si>
  <si>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</si>
  <si>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</si>
  <si>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</si>
  <si>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</si>
  <si>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</si>
  <si>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</si>
  <si>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</si>
  <si>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</si>
  <si>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</si>
  <si>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</si>
  <si>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</si>
  <si>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</si>
  <si>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</si>
  <si>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</si>
  <si>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</si>
  <si>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</si>
  <si>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</si>
  <si>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</si>
  <si>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</si>
  <si>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</si>
  <si>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</si>
  <si>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</si>
  <si>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</si>
  <si>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</si>
  <si>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</si>
  <si>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</si>
  <si>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</si>
  <si>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</si>
  <si>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</si>
  <si>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</si>
  <si>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</si>
  <si>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</si>
  <si>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</si>
  <si>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</si>
  <si>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</si>
  <si>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</si>
  <si>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</si>
  <si>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</si>
  <si>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</si>
  <si>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</si>
  <si>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</si>
  <si>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</si>
  <si>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</si>
  <si>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</si>
  <si>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</si>
  <si>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</si>
  <si>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</si>
  <si>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</si>
  <si>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</si>
  <si>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</si>
  <si>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</si>
  <si>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</si>
  <si>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</si>
  <si>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</si>
  <si>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</si>
  <si>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</si>
  <si>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</si>
  <si>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</si>
  <si>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</si>
  <si>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</si>
  <si>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</si>
  <si>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</si>
  <si>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</si>
  <si>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</si>
  <si>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</si>
  <si>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</si>
  <si>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</si>
  <si>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</si>
  <si>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</si>
  <si>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</si>
  <si>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</si>
  <si>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</si>
  <si>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</si>
  <si>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</si>
  <si>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</si>
  <si>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</si>
  <si>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</si>
  <si>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</si>
  <si>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</si>
  <si>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</si>
  <si>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</si>
  <si>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</si>
  <si>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</si>
  <si>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</si>
  <si>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</si>
  <si>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</si>
  <si>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</si>
  <si>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</si>
  <si>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</si>
  <si>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</si>
  <si>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</si>
  <si>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</si>
  <si>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</si>
  <si>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</si>
  <si>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</si>
  <si>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</si>
  <si>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</si>
  <si>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</si>
  <si>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</si>
  <si>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</si>
  <si>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</si>
  <si>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</si>
  <si>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</si>
  <si>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</si>
  <si>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</si>
  <si>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</si>
  <si>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</si>
  <si>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</si>
  <si>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</si>
  <si>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</si>
  <si>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</si>
  <si>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</si>
  <si>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</si>
  <si>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</si>
  <si>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</si>
  <si>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</si>
  <si>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</si>
  <si>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</si>
  <si>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</si>
  <si>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</si>
  <si>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</si>
  <si>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</si>
  <si>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</si>
  <si>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</si>
  <si>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</si>
  <si>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</si>
  <si>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</si>
  <si>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</si>
  <si>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</si>
  <si>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</si>
  <si>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</si>
  <si>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</si>
  <si>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</si>
  <si>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</si>
  <si>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</si>
  <si>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</si>
  <si>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</si>
  <si>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</si>
  <si>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</si>
  <si>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</si>
  <si>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</si>
  <si>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</si>
  <si>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</si>
  <si>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</si>
  <si>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</si>
  <si>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</si>
  <si>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</si>
  <si>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</si>
  <si>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</si>
  <si>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</si>
  <si>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</si>
  <si>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</si>
  <si>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</si>
  <si>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</si>
  <si>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</si>
  <si>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</si>
  <si>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</si>
  <si>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</si>
  <si>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</si>
  <si>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</si>
  <si>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</si>
  <si>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</si>
  <si>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</si>
  <si>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</si>
  <si>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</si>
  <si>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</si>
  <si>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</si>
  <si>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</si>
  <si>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</si>
  <si>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</si>
  <si>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</si>
  <si>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</si>
  <si>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</si>
  <si>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</si>
  <si>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</si>
  <si>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</si>
  <si>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</si>
  <si>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</si>
  <si>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</si>
  <si>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</si>
  <si>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</si>
  <si>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</si>
  <si>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</si>
  <si>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</si>
  <si>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</si>
  <si>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</si>
  <si>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</si>
  <si>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</si>
  <si>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</si>
  <si>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</si>
  <si>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</si>
  <si>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</si>
  <si>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</si>
  <si>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</si>
  <si>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</si>
  <si>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</si>
  <si>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</si>
  <si>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</si>
  <si>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</si>
  <si>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</si>
  <si>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</si>
  <si>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</si>
  <si>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</si>
  <si>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</si>
  <si>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</si>
  <si>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</si>
  <si>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</si>
  <si>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</si>
  <si>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</si>
  <si>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</si>
  <si>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</si>
  <si>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</si>
  <si>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</si>
  <si>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</si>
  <si>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</si>
  <si>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</si>
  <si>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</si>
  <si>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</si>
  <si>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</si>
  <si>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</si>
  <si>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</si>
  <si>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</si>
  <si>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</si>
  <si>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</si>
  <si>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</si>
  <si>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</si>
  <si>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</si>
  <si>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</si>
  <si>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</si>
  <si>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</si>
  <si>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</si>
  <si>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</si>
  <si>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</si>
  <si>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</si>
  <si>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</si>
  <si>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</si>
  <si>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</si>
  <si>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</si>
  <si>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</si>
  <si>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</si>
  <si>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</si>
  <si>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</si>
  <si>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</si>
  <si>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</si>
  <si>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</si>
  <si>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</si>
  <si>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</si>
  <si>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</si>
  <si>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</si>
  <si>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</si>
  <si>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</si>
  <si>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</si>
  <si>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</si>
  <si>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</si>
  <si>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</si>
  <si>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</si>
  <si>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</si>
  <si>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</si>
  <si>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</si>
  <si>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</si>
  <si>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</si>
  <si>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</si>
  <si>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</si>
  <si>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</si>
  <si>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</si>
  <si>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</si>
  <si>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</si>
  <si>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</si>
  <si>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</si>
  <si>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</si>
  <si>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</si>
  <si>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</si>
  <si>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</si>
  <si>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</si>
  <si>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</si>
  <si>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</si>
  <si>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</si>
  <si>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</si>
  <si>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</si>
  <si>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</si>
  <si>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</si>
  <si>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</si>
  <si>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</si>
  <si>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</si>
  <si>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</si>
  <si>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</si>
  <si>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</si>
  <si>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</si>
  <si>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</si>
  <si>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</si>
  <si>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</si>
  <si>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</si>
  <si>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</si>
  <si>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</si>
  <si>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</si>
  <si>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</si>
  <si>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</si>
  <si>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</si>
  <si>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</si>
  <si>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</si>
  <si>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</si>
  <si>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</si>
  <si>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</si>
  <si>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</si>
  <si>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</si>
  <si>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</si>
  <si>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</si>
  <si>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</si>
  <si>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</si>
  <si>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</si>
  <si>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</si>
  <si>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</si>
  <si>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</si>
  <si>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</si>
  <si>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</si>
  <si>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</si>
  <si>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</si>
  <si>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</si>
  <si>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</si>
  <si>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</si>
  <si>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</si>
  <si>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</si>
  <si>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</si>
  <si>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</si>
  <si>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</si>
  <si>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</si>
  <si>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</si>
  <si>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</si>
  <si>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</si>
  <si>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</si>
  <si>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</si>
  <si>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</si>
  <si>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</si>
  <si>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</si>
  <si>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</si>
  <si>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</si>
  <si>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</si>
  <si>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</si>
  <si>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</si>
  <si>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</si>
  <si>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</si>
  <si>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</si>
  <si>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</si>
  <si>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</si>
  <si>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</si>
  <si>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</si>
  <si>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</si>
  <si>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</si>
  <si>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</si>
  <si>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</si>
  <si>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</si>
  <si>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</si>
  <si>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</si>
  <si>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</si>
  <si>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</si>
  <si>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</si>
  <si>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</si>
  <si>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</si>
  <si>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</si>
  <si>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</si>
  <si>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</si>
  <si>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</si>
  <si>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</si>
  <si>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</si>
  <si>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</si>
  <si>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</si>
  <si>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</si>
  <si>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</si>
  <si>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</si>
  <si>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</si>
  <si>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</si>
  <si>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</si>
  <si>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</si>
  <si>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</si>
  <si>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</si>
  <si>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</si>
  <si>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</si>
  <si>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</si>
  <si>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</si>
  <si>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</si>
  <si>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</si>
  <si>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</si>
  <si>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</si>
  <si>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</si>
  <si>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</si>
  <si>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</si>
  <si>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</si>
  <si>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</si>
  <si>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</si>
  <si>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</si>
  <si>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</si>
  <si>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</si>
  <si>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</si>
  <si>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</si>
  <si>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</si>
  <si>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</si>
  <si>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</si>
  <si>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</si>
  <si>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</si>
  <si>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</si>
  <si>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</si>
  <si>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</si>
  <si>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</si>
  <si>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</si>
  <si>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</si>
  <si>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</si>
  <si>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</si>
  <si>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</si>
  <si>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</si>
  <si>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</si>
  <si>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</si>
  <si>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</si>
  <si>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</si>
  <si>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</si>
  <si>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</si>
  <si>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</si>
  <si>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</si>
  <si>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</si>
  <si>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</si>
  <si>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</si>
  <si>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</si>
  <si>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</si>
  <si>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</si>
  <si>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</si>
  <si>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</si>
  <si>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</si>
  <si>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</si>
  <si>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</si>
  <si>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</si>
  <si>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</si>
  <si>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</si>
  <si>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</si>
  <si>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</si>
  <si>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</si>
  <si>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</si>
  <si>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</si>
  <si>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</si>
  <si>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</si>
  <si>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</si>
  <si>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</si>
  <si>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</si>
  <si>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</si>
  <si>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</si>
  <si>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</si>
  <si>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</si>
  <si>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</si>
  <si>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</si>
  <si>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</si>
  <si>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</si>
  <si>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</si>
  <si>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</si>
  <si>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</si>
  <si>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</si>
  <si>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</si>
  <si>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</si>
  <si>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</si>
  <si>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</si>
  <si>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</si>
  <si>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</si>
  <si>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</si>
  <si>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</si>
  <si>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</si>
  <si>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</si>
  <si>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</si>
  <si>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</si>
  <si>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</si>
  <si>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</si>
  <si>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</si>
  <si>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</si>
  <si>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</si>
  <si>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</si>
  <si>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</si>
  <si>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</si>
  <si>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</si>
  <si>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</si>
  <si>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</si>
  <si>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</si>
  <si>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</si>
  <si>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</si>
  <si>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</si>
  <si>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</si>
  <si>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</si>
  <si>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</si>
  <si>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</si>
  <si>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</si>
  <si>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</si>
  <si>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</si>
  <si>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</si>
  <si>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</si>
  <si>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</si>
  <si>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</si>
  <si>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</si>
  <si>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</si>
  <si>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</si>
  <si>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</si>
  <si>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</si>
  <si>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</si>
  <si>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</si>
  <si>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</si>
  <si>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</si>
  <si>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</si>
  <si>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</si>
  <si>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</si>
  <si>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</si>
  <si>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</si>
  <si>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</si>
  <si>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</si>
  <si>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</si>
  <si>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</si>
  <si>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</si>
  <si>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</si>
  <si>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</si>
  <si>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</si>
  <si>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</si>
  <si>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</si>
  <si>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</si>
  <si>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</si>
  <si>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</si>
  <si>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</si>
  <si>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</si>
  <si>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</si>
  <si>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</si>
  <si>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</si>
  <si>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</si>
  <si>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</si>
  <si>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</si>
  <si>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</si>
  <si>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</si>
  <si>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</si>
  <si>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</si>
  <si>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</si>
  <si>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</si>
  <si>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</si>
  <si>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</si>
  <si>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</si>
  <si>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</si>
  <si>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</si>
  <si>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</si>
  <si>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</si>
  <si>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</si>
  <si>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</si>
  <si>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</si>
  <si>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</si>
  <si>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</si>
  <si>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</si>
  <si>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</si>
  <si>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</si>
  <si>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</si>
  <si>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</si>
  <si>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</si>
  <si>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</si>
  <si>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</si>
  <si>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</si>
  <si>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</si>
  <si>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</si>
  <si>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</si>
  <si>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</si>
  <si>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</si>
  <si>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</si>
  <si>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</si>
  <si>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</si>
  <si>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</si>
  <si>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</si>
  <si>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</si>
  <si>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</si>
  <si>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</si>
  <si>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</si>
  <si>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</si>
  <si>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</si>
  <si>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</si>
  <si>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</si>
  <si>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</si>
  <si>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</si>
  <si>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</si>
  <si>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</si>
  <si>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</si>
  <si>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</si>
  <si>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</si>
  <si>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</si>
  <si>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</si>
  <si>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</si>
  <si>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</si>
  <si>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</si>
  <si>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</si>
  <si>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</si>
  <si>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</si>
  <si>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</si>
  <si>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</si>
  <si>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</si>
  <si>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</si>
  <si>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</si>
  <si>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</si>
  <si>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</si>
  <si>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</si>
  <si>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</si>
  <si>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</si>
  <si>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</si>
  <si>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</si>
  <si>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</si>
  <si>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</si>
  <si>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</si>
  <si>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</si>
  <si>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</si>
  <si>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</si>
  <si>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</si>
  <si>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</si>
  <si>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</si>
  <si>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</si>
  <si>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</si>
  <si>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</si>
  <si>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</si>
  <si>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</si>
  <si>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</si>
  <si>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</si>
  <si>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</si>
  <si>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</si>
  <si>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</si>
  <si>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</si>
  <si>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</si>
  <si>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</si>
  <si>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</si>
  <si>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</si>
  <si>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</si>
  <si>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</si>
  <si>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</si>
  <si>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</si>
  <si>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</si>
  <si>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</si>
  <si>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</si>
  <si>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</si>
  <si>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</si>
  <si>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</si>
  <si>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</si>
  <si>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</si>
  <si>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</si>
  <si>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</si>
  <si>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</si>
  <si>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</si>
  <si>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</si>
  <si>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</si>
  <si>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</si>
  <si>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</si>
  <si>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</si>
  <si>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</si>
  <si>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</si>
  <si>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</si>
  <si>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</si>
  <si>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</si>
  <si>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</si>
  <si>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</si>
  <si>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</si>
  <si>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</si>
  <si>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</si>
  <si>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</si>
  <si>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</si>
  <si>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</si>
  <si>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</si>
  <si>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</si>
  <si>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</si>
  <si>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</si>
  <si>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</si>
  <si>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</si>
  <si>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</si>
  <si>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</si>
  <si>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</si>
  <si>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</si>
  <si>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</si>
  <si>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</si>
  <si>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</si>
  <si>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</si>
  <si>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</si>
  <si>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</si>
  <si>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</si>
  <si>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</si>
  <si>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</si>
  <si>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</si>
  <si>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</si>
  <si>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</si>
  <si>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</si>
  <si>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</si>
  <si>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</si>
  <si>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</si>
  <si>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</si>
  <si>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</si>
  <si>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</si>
  <si>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</si>
  <si>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</si>
  <si>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</si>
  <si>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</si>
  <si>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</si>
  <si>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</si>
  <si>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</si>
  <si>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</si>
  <si>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</si>
  <si>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</si>
  <si>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</si>
  <si>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</si>
  <si>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</si>
  <si>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</si>
  <si>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</si>
  <si>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</si>
  <si>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</si>
  <si>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</si>
  <si>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</si>
  <si>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</si>
  <si>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</si>
  <si>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</si>
  <si>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</si>
  <si>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</si>
  <si>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</si>
  <si>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</si>
  <si>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</si>
  <si>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</si>
  <si>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</si>
  <si>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</si>
  <si>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</si>
  <si>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</si>
  <si>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</si>
  <si>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</si>
  <si>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</si>
  <si>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</si>
  <si>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</si>
  <si>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</si>
  <si>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</si>
  <si>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</si>
  <si>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</si>
  <si>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</si>
  <si>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</si>
  <si>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</si>
  <si>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</si>
  <si>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</si>
  <si>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</si>
  <si>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</si>
  <si>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</si>
  <si>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</si>
  <si>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</si>
  <si>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</si>
  <si>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</si>
  <si>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</si>
  <si>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</si>
  <si>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</si>
  <si>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</si>
  <si>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</si>
  <si>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</si>
  <si>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</si>
  <si>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</si>
  <si>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</si>
  <si>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</si>
  <si>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</si>
  <si>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</si>
  <si>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</si>
  <si>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</si>
  <si>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</si>
  <si>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</si>
  <si>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</si>
  <si>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</si>
  <si>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</si>
  <si>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</si>
  <si>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</si>
  <si>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</si>
  <si>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</si>
  <si>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</si>
  <si>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</si>
  <si>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</si>
  <si>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</si>
  <si>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</si>
  <si>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</si>
  <si>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</si>
  <si>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</si>
  <si>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</si>
  <si>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</si>
  <si>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</si>
  <si>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</si>
  <si>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</si>
  <si>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</si>
  <si>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</si>
  <si>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</si>
  <si>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</si>
  <si>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</si>
  <si>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</si>
  <si>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</si>
  <si>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</si>
  <si>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</si>
  <si>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</si>
  <si>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</si>
  <si>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</si>
  <si>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</si>
  <si>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</si>
  <si>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</si>
  <si>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</si>
  <si>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</si>
  <si>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</si>
  <si>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</si>
  <si>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</si>
  <si>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</si>
  <si>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</si>
  <si>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</si>
  <si>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</si>
  <si>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</si>
  <si>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</si>
  <si>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</si>
  <si>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</si>
  <si>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</si>
  <si>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</si>
  <si>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</si>
  <si>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</si>
  <si>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</si>
  <si>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</si>
  <si>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</si>
  <si>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</si>
  <si>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</si>
  <si>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</si>
  <si>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</si>
  <si>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</si>
  <si>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</si>
  <si>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</si>
  <si>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</si>
  <si>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</si>
  <si>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</si>
  <si>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</si>
  <si>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</si>
  <si>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</si>
  <si>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</si>
  <si>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</si>
  <si>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</si>
  <si>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</si>
  <si>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</si>
  <si>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</si>
  <si>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</si>
  <si>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</si>
  <si>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</si>
  <si>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</si>
  <si>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</si>
  <si>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</si>
  <si>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</si>
  <si>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</si>
  <si>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</si>
  <si>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</si>
  <si>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</si>
  <si>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</si>
  <si>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</si>
  <si>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</si>
  <si>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</si>
  <si>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</si>
  <si>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</si>
  <si>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</si>
  <si>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</si>
  <si>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</si>
  <si>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</si>
  <si>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</si>
  <si>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</si>
  <si>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</si>
  <si>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</si>
  <si>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</si>
  <si>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</si>
  <si>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</si>
  <si>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</si>
  <si>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</si>
  <si>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</si>
  <si>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</si>
  <si>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</si>
  <si>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</si>
  <si>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</si>
  <si>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</si>
  <si>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</si>
  <si>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</si>
  <si>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</si>
  <si>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</si>
  <si>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</si>
  <si>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</si>
  <si>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</si>
  <si>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</si>
  <si>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</si>
  <si>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</si>
  <si>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</si>
  <si>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</si>
  <si>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</si>
  <si>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</si>
  <si>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</si>
  <si>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</si>
  <si>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</si>
  <si>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</si>
  <si>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</si>
  <si>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</si>
  <si>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</si>
  <si>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</si>
  <si>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</si>
  <si>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</si>
  <si>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</si>
  <si>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</si>
  <si>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</si>
  <si>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</si>
  <si>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</si>
  <si>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</si>
  <si>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</si>
  <si>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</si>
  <si>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</si>
  <si>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</si>
  <si>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</si>
  <si>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</si>
  <si>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</si>
  <si>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</si>
  <si>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</si>
  <si>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</si>
  <si>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</si>
  <si>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</si>
  <si>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</si>
  <si>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</si>
  <si>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</si>
  <si>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</si>
  <si>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</si>
  <si>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</si>
  <si>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</si>
  <si>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</si>
  <si>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</si>
  <si>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</si>
  <si>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</si>
  <si>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</si>
  <si>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</si>
  <si>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</si>
  <si>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</si>
  <si>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</si>
  <si>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</si>
  <si>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</si>
  <si>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</si>
  <si>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</si>
  <si>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</si>
  <si>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</si>
  <si>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</si>
  <si>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</si>
  <si>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</si>
  <si>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</si>
  <si>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</si>
  <si>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</si>
  <si>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</si>
  <si>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</si>
  <si>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</si>
  <si>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</si>
  <si>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</si>
  <si>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</si>
  <si>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</si>
  <si>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</si>
  <si>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</si>
  <si>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</si>
  <si>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</si>
  <si>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</si>
  <si>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</si>
  <si>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</si>
  <si>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</si>
  <si>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</si>
  <si>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</si>
  <si>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</si>
  <si>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</si>
  <si>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</si>
  <si>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</si>
  <si>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</si>
  <si>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</si>
  <si>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</si>
  <si>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</si>
  <si>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</si>
  <si>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</si>
  <si>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</si>
  <si>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</si>
  <si>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</si>
  <si>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</si>
  <si>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</si>
  <si>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</si>
  <si>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</si>
  <si>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</si>
  <si>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</si>
  <si>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</si>
  <si>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</si>
  <si>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</si>
  <si>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</si>
  <si>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</si>
  <si>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</si>
  <si>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</si>
  <si>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</si>
  <si>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</si>
  <si>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</si>
  <si>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</si>
  <si>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</si>
  <si>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</si>
  <si>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</si>
  <si>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</si>
  <si>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</si>
  <si>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</si>
  <si>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</si>
  <si>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</si>
  <si>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</si>
  <si>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</si>
  <si>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</si>
  <si>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</si>
  <si>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</si>
  <si>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</si>
  <si>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</si>
  <si>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</si>
  <si>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</si>
  <si>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</si>
  <si>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</si>
  <si>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</si>
  <si>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</si>
  <si>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</si>
  <si>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</si>
  <si>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</si>
  <si>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</si>
  <si>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</si>
  <si>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</si>
  <si>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</si>
  <si>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</si>
  <si>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</si>
  <si>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</si>
  <si>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</si>
  <si>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</si>
  <si>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</si>
  <si>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</si>
  <si>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</si>
  <si>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</si>
  <si>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</si>
  <si>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</si>
  <si>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</si>
  <si>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</si>
  <si>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</si>
  <si>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</si>
  <si>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</si>
  <si>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</si>
  <si>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</si>
  <si>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</si>
  <si>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</si>
  <si>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</si>
  <si>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</si>
  <si>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</si>
  <si>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</si>
  <si>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</si>
  <si>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</si>
  <si>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</si>
  <si>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</si>
  <si>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</si>
  <si>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</si>
  <si>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</si>
  <si>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</si>
  <si>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</si>
  <si>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</si>
  <si>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</si>
  <si>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</si>
  <si>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</si>
  <si>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</si>
  <si>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</si>
  <si>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</si>
  <si>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</si>
  <si>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</si>
  <si>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</si>
  <si>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</si>
  <si>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</si>
  <si>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</si>
  <si>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</si>
  <si>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</si>
  <si>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</si>
  <si>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</si>
  <si>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</si>
  <si>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</si>
  <si>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</si>
  <si>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</si>
  <si>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</si>
  <si>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</si>
  <si>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</si>
  <si>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</si>
  <si>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</si>
  <si>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</si>
  <si>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</si>
  <si>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</si>
  <si>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</si>
  <si>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</si>
  <si>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</si>
  <si>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</si>
  <si>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</si>
  <si>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</si>
  <si>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</si>
  <si>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</si>
  <si>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</si>
  <si>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</si>
  <si>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</si>
  <si>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</si>
  <si>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</si>
  <si>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</si>
  <si>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</si>
  <si>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</si>
  <si>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</si>
  <si>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</si>
  <si>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</si>
  <si>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</si>
  <si>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</si>
  <si>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</si>
  <si>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</si>
  <si>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</si>
  <si>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</si>
  <si>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</si>
  <si>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</si>
  <si>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</si>
  <si>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</si>
  <si>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</si>
  <si>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</si>
  <si>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</si>
  <si>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</si>
  <si>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</si>
  <si>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</si>
  <si>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</si>
  <si>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</si>
  <si>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</si>
  <si>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</si>
  <si>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</si>
  <si>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</si>
  <si>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</si>
  <si>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</si>
  <si>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</si>
  <si>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</si>
  <si>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</si>
  <si>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</si>
  <si>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</si>
  <si>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</si>
  <si>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</si>
  <si>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</si>
  <si>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</si>
  <si>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</si>
  <si>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</si>
  <si>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</si>
  <si>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</si>
  <si>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</si>
  <si>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</si>
  <si>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</si>
  <si>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</si>
  <si>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</si>
  <si>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</si>
  <si>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</si>
  <si>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</si>
  <si>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</si>
  <si>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</si>
  <si>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</si>
  <si>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</si>
  <si>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</si>
  <si>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</si>
  <si>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</si>
  <si>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</si>
  <si>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</si>
  <si>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</si>
  <si>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</si>
  <si>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</si>
  <si>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</si>
  <si>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</si>
  <si>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</si>
  <si>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</si>
  <si>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</si>
  <si>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</si>
  <si>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</si>
  <si>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</si>
  <si>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</si>
  <si>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</si>
  <si>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</si>
  <si>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</si>
  <si>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</si>
  <si>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</si>
  <si>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</si>
  <si>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</si>
  <si>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</si>
  <si>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</si>
  <si>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</si>
  <si>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</si>
  <si>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</si>
  <si>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</si>
  <si>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</si>
  <si>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</si>
  <si>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</si>
  <si>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</si>
  <si>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</si>
  <si>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</si>
  <si>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</si>
  <si>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</si>
  <si>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</si>
  <si>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</si>
  <si>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</si>
  <si>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</si>
  <si>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</si>
  <si>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</si>
  <si>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</si>
  <si>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</si>
  <si>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</si>
  <si>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</si>
  <si>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</si>
  <si>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</si>
  <si>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</si>
  <si>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</si>
  <si>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</si>
  <si>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</si>
  <si>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</si>
  <si>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</si>
  <si>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</si>
  <si>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</si>
  <si>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</si>
  <si>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</si>
  <si>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</si>
  <si>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</si>
  <si>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</si>
  <si>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</si>
  <si>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</si>
  <si>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</si>
  <si>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</si>
  <si>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</si>
  <si>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</si>
  <si>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</si>
  <si>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</si>
  <si>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</si>
  <si>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</si>
  <si>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</si>
  <si>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</si>
  <si>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</si>
  <si>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</si>
  <si>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</si>
  <si>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</si>
  <si>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</si>
  <si>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</si>
  <si>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</si>
  <si>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</si>
  <si>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</si>
  <si>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</si>
  <si>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</si>
  <si>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</si>
  <si>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</si>
  <si>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</si>
  <si>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</si>
  <si>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</si>
  <si>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</si>
  <si>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</si>
  <si>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</si>
  <si>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</si>
  <si>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</si>
  <si>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</si>
  <si>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</si>
  <si>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</si>
  <si>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</si>
  <si>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</si>
  <si>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</si>
  <si>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</si>
  <si>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</si>
  <si>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</si>
  <si>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</si>
  <si>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</si>
  <si>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</si>
  <si>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</si>
  <si>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</si>
  <si>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</si>
  <si>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</si>
  <si>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</si>
  <si>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</si>
  <si>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</si>
  <si>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</si>
  <si>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</si>
  <si>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</si>
  <si>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</si>
  <si>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</si>
  <si>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</si>
  <si>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</si>
  <si>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</si>
  <si>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</si>
  <si>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</si>
  <si>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</si>
  <si>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</si>
  <si>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</si>
  <si>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</si>
  <si>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</si>
  <si>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</si>
  <si>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</si>
  <si>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</si>
  <si>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</si>
  <si>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</si>
  <si>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</si>
  <si>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</si>
  <si>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</si>
  <si>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</si>
  <si>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</si>
  <si>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</si>
  <si>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</si>
  <si>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</si>
  <si>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</si>
  <si>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</si>
  <si>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</si>
  <si>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</si>
  <si>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</si>
  <si>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</si>
  <si>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</si>
  <si>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</si>
  <si>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</si>
  <si>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</si>
  <si>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</si>
  <si>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</si>
  <si>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</si>
  <si>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</si>
  <si>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</si>
  <si>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</si>
  <si>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</si>
  <si>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</si>
  <si>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</si>
  <si>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</si>
  <si>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</si>
  <si>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</si>
  <si>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</si>
  <si>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</si>
  <si>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</si>
  <si>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</si>
  <si>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</si>
  <si>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</si>
  <si>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</si>
  <si>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</si>
  <si>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</si>
  <si>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</si>
  <si>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</si>
  <si>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</si>
  <si>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</si>
  <si>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</si>
  <si>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</si>
  <si>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</si>
  <si>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</si>
  <si>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</si>
  <si>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</si>
  <si>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</si>
  <si>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</si>
  <si>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</si>
  <si>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</si>
  <si>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</si>
  <si>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</si>
  <si>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</si>
  <si>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</si>
  <si>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</si>
  <si>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</si>
  <si>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</si>
  <si>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</si>
  <si>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</si>
  <si>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</si>
  <si>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</si>
  <si>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</si>
  <si>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</si>
  <si>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</si>
  <si>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</si>
  <si>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</si>
  <si>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</si>
  <si>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</si>
  <si>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</si>
  <si>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</si>
  <si>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</si>
  <si>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</si>
  <si>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</si>
  <si>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</si>
  <si>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</si>
  <si>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</si>
  <si>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</si>
  <si>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</si>
  <si>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</si>
  <si>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</si>
  <si>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</si>
  <si>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</si>
  <si>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</si>
  <si>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</si>
  <si>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</si>
  <si>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</si>
  <si>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</si>
  <si>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</si>
  <si>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</si>
  <si>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</si>
  <si>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</si>
  <si>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</si>
  <si>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</si>
  <si>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</si>
  <si>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</si>
  <si>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</si>
  <si>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</si>
  <si>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</si>
  <si>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</si>
  <si>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</si>
  <si>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</si>
  <si>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</si>
  <si>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</si>
  <si>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</si>
  <si>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</si>
  <si>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</si>
  <si>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</si>
  <si>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</si>
  <si>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</si>
  <si>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</si>
  <si>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</si>
  <si>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</si>
  <si>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</si>
  <si>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</si>
  <si>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</si>
  <si>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</si>
  <si>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</si>
  <si>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</si>
  <si>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</si>
  <si>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</si>
  <si>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</si>
  <si>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</si>
  <si>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</si>
  <si>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</si>
  <si>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</si>
  <si>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</si>
  <si>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</si>
  <si>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</si>
  <si>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</si>
  <si>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</si>
  <si>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</si>
  <si>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</si>
  <si>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</si>
  <si>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</si>
  <si>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</si>
  <si>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</si>
  <si>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</si>
  <si>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</si>
  <si>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</si>
  <si>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</si>
  <si>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</si>
  <si>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</si>
  <si>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</si>
  <si>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</si>
  <si>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</si>
  <si>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</si>
  <si>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</si>
  <si>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</si>
  <si>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</si>
  <si>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</si>
  <si>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</si>
  <si>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</si>
  <si>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</si>
  <si>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</si>
  <si>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</si>
  <si>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</si>
  <si>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</si>
  <si>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</si>
  <si>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</si>
  <si>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</si>
  <si>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</si>
  <si>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</si>
  <si>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</si>
  <si>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</si>
  <si>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</si>
  <si>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</si>
  <si>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</si>
  <si>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</si>
  <si>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</si>
  <si>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</si>
  <si>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</si>
  <si>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</si>
  <si>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</si>
  <si>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</si>
  <si>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</si>
  <si>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</si>
  <si>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</si>
  <si>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</si>
  <si>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</si>
  <si>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</si>
  <si>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</si>
  <si>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</si>
  <si>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</si>
  <si>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</si>
  <si>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</si>
  <si>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</si>
  <si>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</si>
  <si>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</si>
  <si>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</si>
  <si>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</si>
  <si>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</si>
  <si>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</si>
  <si>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</si>
  <si>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</si>
  <si>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</si>
  <si>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</si>
  <si>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</si>
  <si>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</si>
  <si>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</si>
  <si>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</si>
  <si>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</si>
  <si>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</si>
  <si>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</si>
  <si>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</si>
  <si>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</si>
  <si>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</si>
  <si>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</si>
  <si>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</si>
  <si>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</si>
  <si>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</si>
  <si>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</si>
  <si>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</si>
  <si>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</si>
  <si>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</si>
  <si>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</si>
  <si>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</si>
  <si>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</si>
  <si>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</si>
  <si>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</si>
  <si>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</si>
  <si>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</si>
  <si>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</si>
  <si>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</si>
  <si>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</si>
  <si>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</si>
  <si>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</si>
  <si>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</si>
  <si>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</si>
  <si>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</si>
  <si>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</si>
  <si>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</si>
  <si>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</si>
  <si>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</si>
  <si>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</si>
  <si>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</si>
  <si>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</si>
  <si>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</si>
  <si>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</si>
  <si>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</si>
  <si>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</si>
  <si>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</si>
  <si>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</si>
  <si>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</si>
  <si>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</si>
  <si>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</si>
  <si>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</si>
  <si>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</si>
  <si>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</si>
  <si>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</si>
  <si>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</si>
  <si>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</si>
  <si>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</si>
  <si>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</si>
  <si>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</si>
  <si>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</si>
  <si>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</si>
  <si>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</si>
  <si>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</si>
  <si>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</si>
  <si>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</si>
  <si>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</si>
  <si>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</si>
  <si>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</si>
  <si>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</si>
  <si>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</si>
  <si>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</si>
  <si>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</si>
  <si>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</si>
  <si>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</si>
  <si>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</si>
  <si>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</si>
  <si>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</si>
  <si>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</si>
  <si>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</si>
  <si>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</si>
  <si>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</si>
  <si>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</si>
  <si>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</si>
  <si>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</si>
  <si>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</si>
  <si>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</si>
  <si>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</si>
  <si>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</si>
  <si>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</si>
  <si>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</si>
  <si>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</si>
  <si>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</si>
  <si>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</si>
  <si>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</si>
  <si>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</si>
  <si>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</si>
  <si>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</si>
  <si>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</si>
  <si>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</si>
  <si>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</si>
  <si>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</si>
  <si>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</si>
  <si>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</si>
  <si>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</si>
  <si>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</si>
  <si>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</si>
  <si>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</si>
  <si>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</si>
  <si>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</si>
  <si>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</si>
  <si>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</si>
  <si>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</si>
  <si>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</si>
  <si>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</si>
  <si>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</si>
  <si>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</si>
  <si>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</si>
  <si>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</si>
  <si>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</si>
  <si>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</si>
  <si>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</si>
  <si>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</si>
  <si>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</si>
  <si>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</si>
  <si>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</si>
  <si>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</si>
  <si>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</si>
  <si>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</si>
  <si>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</si>
  <si>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</si>
  <si>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</si>
  <si>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</si>
  <si>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</si>
  <si>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</si>
  <si>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</si>
  <si>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</si>
  <si>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</si>
  <si>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</si>
  <si>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</si>
  <si>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</si>
  <si>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</si>
  <si>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</si>
  <si>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</si>
  <si>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</si>
  <si>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</si>
  <si>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</si>
  <si>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</si>
  <si>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</si>
  <si>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</si>
  <si>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</si>
  <si>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</si>
  <si>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</si>
  <si>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</si>
  <si>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</si>
  <si>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</si>
  <si>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</si>
  <si>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</si>
  <si>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</si>
  <si>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</si>
  <si>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</si>
  <si>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</si>
  <si>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</si>
  <si>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</si>
  <si>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</si>
  <si>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</si>
  <si>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</si>
  <si>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</si>
  <si>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</si>
  <si>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</si>
  <si>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</si>
  <si>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</si>
  <si>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</si>
  <si>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</si>
  <si>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</si>
  <si>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</si>
  <si>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</si>
  <si>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</si>
  <si>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</si>
  <si>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</si>
  <si>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</si>
  <si>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</si>
  <si>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</si>
  <si>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</si>
  <si>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</si>
  <si>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</si>
  <si>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</si>
  <si>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</si>
  <si>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</si>
  <si>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</si>
  <si>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</si>
  <si>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</si>
  <si>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</si>
  <si>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</si>
  <si>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</si>
  <si>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</si>
  <si>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</si>
  <si>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</si>
  <si>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</si>
  <si>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</si>
  <si>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</si>
  <si>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</si>
  <si>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</si>
  <si>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</si>
  <si>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</si>
  <si>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</si>
  <si>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</si>
  <si>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</si>
  <si>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</si>
  <si>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</si>
  <si>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</si>
  <si>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</si>
  <si>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</si>
  <si>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</si>
  <si>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</si>
  <si>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</si>
  <si>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</si>
  <si>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</si>
  <si>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</si>
  <si>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</si>
  <si>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</si>
  <si>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</si>
  <si>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</si>
  <si>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</si>
  <si>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</si>
  <si>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</si>
  <si>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</si>
  <si>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</si>
  <si>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</si>
  <si>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</si>
  <si>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</si>
  <si>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</si>
  <si>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</si>
  <si>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</si>
  <si>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</si>
  <si>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</si>
  <si>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</si>
  <si>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</si>
  <si>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</si>
  <si>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</si>
  <si>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</si>
  <si>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</si>
  <si>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</si>
  <si>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</si>
  <si>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</si>
  <si>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</si>
  <si>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</si>
  <si>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</si>
  <si>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</si>
  <si>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</si>
  <si>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</si>
  <si>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</si>
  <si>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</si>
  <si>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</si>
  <si>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</si>
  <si>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</si>
  <si>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</si>
  <si>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</si>
  <si>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</si>
  <si>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</si>
  <si>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</si>
  <si>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</si>
  <si>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</si>
  <si>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</si>
  <si>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</si>
  <si>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</si>
  <si>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</si>
  <si>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</si>
  <si>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</si>
  <si>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</si>
  <si>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</si>
  <si>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</si>
  <si>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</si>
  <si>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</si>
  <si>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</si>
  <si>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</si>
  <si>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</si>
  <si>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</si>
  <si>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</si>
  <si>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</si>
  <si>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</si>
  <si>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</si>
  <si>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</si>
  <si>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</si>
  <si>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</si>
  <si>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</si>
  <si>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</si>
  <si>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</si>
  <si>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</si>
  <si>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</si>
  <si>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</si>
  <si>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</si>
  <si>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</si>
  <si>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</si>
  <si>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</si>
  <si>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</si>
  <si>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</si>
  <si>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</si>
  <si>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</si>
  <si>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</si>
  <si>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</si>
  <si>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</si>
  <si>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</si>
  <si>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</si>
  <si>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</si>
  <si>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</si>
  <si>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</si>
  <si>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</si>
  <si>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</si>
  <si>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</si>
  <si>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</si>
  <si>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</si>
  <si>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</si>
  <si>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</si>
  <si>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</si>
  <si>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</si>
  <si>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</si>
  <si>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</si>
  <si>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</si>
  <si>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</si>
  <si>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</si>
  <si>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</si>
  <si>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</si>
  <si>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</si>
  <si>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</si>
  <si>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</si>
  <si>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</si>
  <si>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</si>
  <si>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</si>
  <si>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</si>
  <si>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</si>
  <si>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</si>
  <si>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</si>
  <si>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</si>
  <si>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</si>
  <si>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</si>
  <si>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</si>
  <si>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</si>
  <si>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</si>
  <si>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</si>
  <si>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</si>
  <si>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</si>
  <si>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</si>
  <si>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</si>
  <si>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</si>
  <si>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</si>
  <si>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</si>
  <si>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</si>
  <si>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</si>
  <si>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</si>
  <si>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</si>
  <si>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</si>
  <si>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</si>
  <si>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</si>
  <si>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</si>
  <si>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</si>
  <si>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</si>
  <si>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</si>
  <si>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</si>
  <si>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</si>
  <si>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</si>
  <si>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</si>
  <si>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</si>
  <si>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</si>
  <si>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</si>
  <si>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</si>
  <si>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</si>
  <si>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</si>
  <si>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</si>
  <si>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</si>
  <si>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</si>
  <si>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</si>
  <si>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</si>
  <si>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</si>
  <si>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</si>
  <si>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</si>
  <si>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</si>
  <si>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</si>
  <si>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</si>
  <si>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</si>
  <si>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</si>
  <si>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</si>
  <si>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</si>
  <si>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</si>
  <si>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</si>
  <si>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</si>
  <si>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</si>
  <si>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</si>
  <si>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</si>
  <si>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</si>
  <si>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</si>
  <si>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</si>
  <si>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</si>
  <si>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</si>
  <si>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</si>
  <si>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</si>
  <si>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</si>
  <si>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</si>
  <si>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</si>
  <si>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</si>
  <si>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</si>
  <si>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</si>
  <si>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</si>
  <si>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</si>
  <si>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</si>
  <si>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</si>
  <si>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</si>
  <si>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</si>
  <si>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</si>
  <si>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</si>
  <si>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</si>
  <si>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</si>
  <si>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</si>
  <si>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</si>
  <si>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</si>
  <si>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</si>
  <si>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</si>
  <si>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</si>
  <si>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</si>
  <si>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</si>
  <si>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</si>
  <si>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</si>
  <si>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</si>
  <si>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</si>
  <si>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</si>
  <si>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</si>
  <si>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</si>
  <si>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</si>
  <si>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</si>
  <si>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</si>
  <si>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</si>
  <si>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</si>
  <si>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</si>
  <si>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</si>
  <si>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</si>
  <si>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</si>
  <si>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</si>
  <si>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</si>
  <si>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</si>
  <si>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</si>
  <si>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</si>
  <si>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</si>
  <si>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</si>
  <si>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</si>
  <si>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</si>
  <si>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</si>
  <si>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</si>
  <si>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</si>
  <si>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</si>
  <si>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</si>
  <si>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</si>
  <si>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</si>
  <si>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</si>
  <si>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</si>
  <si>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</si>
  <si>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</si>
  <si>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</si>
  <si>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</si>
  <si>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</si>
  <si>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</si>
  <si>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</si>
  <si>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</si>
  <si>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</si>
  <si>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</si>
  <si>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</si>
  <si>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</si>
  <si>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</si>
  <si>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</si>
  <si>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</si>
  <si>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</si>
  <si>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</si>
  <si>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</si>
  <si>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</si>
  <si>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</si>
  <si>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</si>
  <si>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</si>
  <si>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</si>
  <si>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</si>
  <si>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</si>
  <si>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</si>
  <si>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</si>
  <si>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</si>
  <si>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</si>
  <si>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</si>
  <si>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</si>
  <si>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</si>
  <si>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</si>
  <si>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</si>
  <si>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</si>
  <si>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</si>
  <si>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</si>
  <si>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</si>
  <si>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</si>
  <si>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</si>
  <si>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</si>
  <si>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</si>
  <si>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</si>
  <si>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</si>
  <si>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</si>
  <si>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</si>
  <si>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</si>
  <si>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</si>
  <si>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</si>
  <si>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</si>
  <si>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</si>
  <si>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</si>
  <si>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</si>
  <si>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</si>
  <si>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</si>
  <si>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</si>
  <si>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</si>
  <si>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</si>
  <si>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</si>
  <si>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</si>
  <si>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</si>
  <si>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</si>
  <si>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</si>
  <si>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</si>
  <si>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</si>
  <si>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</si>
  <si>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</si>
  <si>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</si>
  <si>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</si>
  <si>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</si>
  <si>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</si>
  <si>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</si>
  <si>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</si>
  <si>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</si>
  <si>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</si>
  <si>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</si>
  <si>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</si>
  <si>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</si>
  <si>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</si>
  <si>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</si>
  <si>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</si>
  <si>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</si>
  <si>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</si>
  <si>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</si>
  <si>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</si>
  <si>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</si>
  <si>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</si>
  <si>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</si>
  <si>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</si>
  <si>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</si>
  <si>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</si>
  <si>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</si>
  <si>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</si>
  <si>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</si>
  <si>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</si>
  <si>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</si>
  <si>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</si>
  <si>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</si>
  <si>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</si>
  <si>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</si>
  <si>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</si>
  <si>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</si>
  <si>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</si>
  <si>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</si>
  <si>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</si>
  <si>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</si>
  <si>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</si>
  <si>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</si>
  <si>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</si>
  <si>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</si>
  <si>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</si>
  <si>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</si>
  <si>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</si>
  <si>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</si>
  <si>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</si>
  <si>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</si>
  <si>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</si>
  <si>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</si>
  <si>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</si>
  <si>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</si>
  <si>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</si>
  <si>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</si>
  <si>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</si>
  <si>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</si>
  <si>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</si>
  <si>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</si>
  <si>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</si>
  <si>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</si>
  <si>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</si>
  <si>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</si>
  <si>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</si>
  <si>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</si>
  <si>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</si>
  <si>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</si>
  <si>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</si>
  <si>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</si>
  <si>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</si>
  <si>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</si>
  <si>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</si>
  <si>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</si>
  <si>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</si>
  <si>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</si>
  <si>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</si>
  <si>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</si>
  <si>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</si>
  <si>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</si>
  <si>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</si>
  <si>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</si>
  <si>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</si>
  <si>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</si>
  <si>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</si>
  <si>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</si>
  <si>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</si>
  <si>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</si>
  <si>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</si>
  <si>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</si>
  <si>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</si>
  <si>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</si>
  <si>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</si>
  <si>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</si>
  <si>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</si>
  <si>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</si>
  <si>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</si>
  <si>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</si>
  <si>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</si>
  <si>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</si>
  <si>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</si>
  <si>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</si>
  <si>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</si>
  <si>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</si>
  <si>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</si>
  <si>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</si>
  <si>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</si>
  <si>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</si>
  <si>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</si>
  <si>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</si>
  <si>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</si>
  <si>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</si>
  <si>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</si>
  <si>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</si>
  <si>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</si>
  <si>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</si>
  <si>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</si>
  <si>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</si>
  <si>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</si>
  <si>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</si>
  <si>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</si>
  <si>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</si>
  <si>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</si>
  <si>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</si>
  <si>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</si>
  <si>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</si>
  <si>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</si>
  <si>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</si>
  <si>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</si>
  <si>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</si>
  <si>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</si>
  <si>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</si>
  <si>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</si>
  <si>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</si>
  <si>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</si>
  <si>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</si>
  <si>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</si>
  <si>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</si>
  <si>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</si>
  <si>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</si>
  <si>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</si>
  <si>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</si>
  <si>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</si>
  <si>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</si>
  <si>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</si>
  <si>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</si>
  <si>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</si>
  <si>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</si>
  <si>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</si>
  <si>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</si>
  <si>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</si>
  <si>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</si>
  <si>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</si>
  <si>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</si>
  <si>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</si>
  <si>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</si>
  <si>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</si>
  <si>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</si>
  <si>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</si>
  <si>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</si>
  <si>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</si>
  <si>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</si>
  <si>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</si>
  <si>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</si>
  <si>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</si>
  <si>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</si>
  <si>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</si>
  <si>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</si>
  <si>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</si>
  <si>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</si>
  <si>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</si>
  <si>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</si>
  <si>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</si>
  <si>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</si>
  <si>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</si>
  <si>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</si>
  <si>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</si>
  <si>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</si>
  <si>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</si>
  <si>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</si>
  <si>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</si>
  <si>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</si>
  <si>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</si>
  <si>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</si>
  <si>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</si>
  <si>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</si>
  <si>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</si>
  <si>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</si>
  <si>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</si>
  <si>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</si>
  <si>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</si>
  <si>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</si>
  <si>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</si>
  <si>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</si>
  <si>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</si>
  <si>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</si>
  <si>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</si>
  <si>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</si>
  <si>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</si>
  <si>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</si>
  <si>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</si>
  <si>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</si>
  <si>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</si>
  <si>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</si>
  <si>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</si>
  <si>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</si>
  <si>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</si>
  <si>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</si>
  <si>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</si>
  <si>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</si>
  <si>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</si>
  <si>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</si>
  <si>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</si>
  <si>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</si>
  <si>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</si>
  <si>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</si>
  <si>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</si>
  <si>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</si>
  <si>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</si>
  <si>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</si>
  <si>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</si>
  <si>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</si>
  <si>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</si>
  <si>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</si>
  <si>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</si>
  <si>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</si>
  <si>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</si>
  <si>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</si>
  <si>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</si>
  <si>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</si>
  <si>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</si>
  <si>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</si>
  <si>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</si>
  <si>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</si>
  <si>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</si>
  <si>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</si>
  <si>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</si>
  <si>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</si>
  <si>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</si>
  <si>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</si>
  <si>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</si>
  <si>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</si>
  <si>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</si>
  <si>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</si>
  <si>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</si>
  <si>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</si>
  <si>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</si>
  <si>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</si>
  <si>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</si>
  <si>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</si>
  <si>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</si>
  <si>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</si>
  <si>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</si>
  <si>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</si>
  <si>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</si>
  <si>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</si>
  <si>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</si>
  <si>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</si>
  <si>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</si>
  <si>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</si>
  <si>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</si>
  <si>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</si>
  <si>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</si>
  <si>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</si>
  <si>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</si>
  <si>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</si>
  <si>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</si>
  <si>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</si>
  <si>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</si>
  <si>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</si>
  <si>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</si>
  <si>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</si>
  <si>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</si>
  <si>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</si>
  <si>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</si>
  <si>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</si>
  <si>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</si>
  <si>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</si>
  <si>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</si>
  <si>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</si>
  <si>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</si>
  <si>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</si>
  <si>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</si>
  <si>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</si>
  <si>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</si>
  <si>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</si>
  <si>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</si>
  <si>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</si>
  <si>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</si>
  <si>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</si>
  <si>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</si>
  <si>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</si>
  <si>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</si>
  <si>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</si>
  <si>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</si>
  <si>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</si>
  <si>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</si>
  <si>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</si>
  <si>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</si>
  <si>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</si>
  <si>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</si>
  <si>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</si>
  <si>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</si>
  <si>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</si>
  <si>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</si>
  <si>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</si>
  <si>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</si>
  <si>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</si>
  <si>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</si>
  <si>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</si>
  <si>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</si>
  <si>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</si>
  <si>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</si>
  <si>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</si>
  <si>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</si>
  <si>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</si>
  <si>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</si>
  <si>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</si>
  <si>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</si>
  <si>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</si>
  <si>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</si>
  <si>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</si>
  <si>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</si>
  <si>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</si>
  <si>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</si>
  <si>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</si>
  <si>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</si>
  <si>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</si>
  <si>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</si>
  <si>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</si>
  <si>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</si>
  <si>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</si>
  <si>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</si>
  <si>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</si>
  <si>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</si>
  <si>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</si>
  <si>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</si>
  <si>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</si>
  <si>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</si>
  <si>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</si>
  <si>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</si>
  <si>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</si>
  <si>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</si>
  <si>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</si>
  <si>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</si>
  <si>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</si>
  <si>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</si>
  <si>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</si>
  <si>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</si>
  <si>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</si>
  <si>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</si>
  <si>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</si>
  <si>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</si>
  <si>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</si>
  <si>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</si>
  <si>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</si>
  <si>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</si>
  <si>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</si>
  <si>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</si>
  <si>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</si>
  <si>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</si>
  <si>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</si>
  <si>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</si>
  <si>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</si>
  <si>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</si>
  <si>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</si>
  <si>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</si>
  <si>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</si>
  <si>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</si>
  <si>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</si>
  <si>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</si>
  <si>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</si>
  <si>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</si>
  <si>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</si>
  <si>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</si>
  <si>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</si>
  <si>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</si>
  <si>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</si>
  <si>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</si>
  <si>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</si>
  <si>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</si>
  <si>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</si>
  <si>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</si>
  <si>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</si>
  <si>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</si>
  <si>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</si>
  <si>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</si>
  <si>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</si>
  <si>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</si>
  <si>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</si>
  <si>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</si>
  <si>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</si>
  <si>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</si>
  <si>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</si>
  <si>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</si>
  <si>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</si>
  <si>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</si>
  <si>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</si>
  <si>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</si>
  <si>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</si>
  <si>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</si>
  <si>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</si>
  <si>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</si>
  <si>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</si>
  <si>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</si>
  <si>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</si>
  <si>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</si>
  <si>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</si>
  <si>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</si>
  <si>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</si>
  <si>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</si>
  <si>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</si>
  <si>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</si>
  <si>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</si>
  <si>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</si>
  <si>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</si>
  <si>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</si>
  <si>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</si>
  <si>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</si>
  <si>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</si>
  <si>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</si>
  <si>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</si>
  <si>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</si>
  <si>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</si>
  <si>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</si>
  <si>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</si>
  <si>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</si>
  <si>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</si>
  <si>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</si>
  <si>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</si>
  <si>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</si>
  <si>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</si>
  <si>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</si>
  <si>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</si>
  <si>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</si>
  <si>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</si>
  <si>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</si>
  <si>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</si>
  <si>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</si>
  <si>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</si>
  <si>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</si>
  <si>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</si>
  <si>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</si>
  <si>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</si>
  <si>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</si>
  <si>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</si>
  <si>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</si>
  <si>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</si>
  <si>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</si>
  <si>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</si>
  <si>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</si>
  <si>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</si>
  <si>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</si>
  <si>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</si>
  <si>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</si>
  <si>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</si>
  <si>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</si>
  <si>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</si>
  <si>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</si>
  <si>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</si>
  <si>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</si>
  <si>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</si>
  <si>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</si>
  <si>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</si>
  <si>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</si>
  <si>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</si>
  <si>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</si>
  <si>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</si>
  <si>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</si>
  <si>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</si>
  <si>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</si>
  <si>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</si>
  <si>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</si>
  <si>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</si>
  <si>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</si>
  <si>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</si>
  <si>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</si>
  <si>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</si>
  <si>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</si>
  <si>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</si>
  <si>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</si>
  <si>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</si>
  <si>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</si>
  <si>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</si>
  <si>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</si>
  <si>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</si>
  <si>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</si>
  <si>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</si>
  <si>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</si>
  <si>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</si>
  <si>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</si>
  <si>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</si>
  <si>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</si>
  <si>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</si>
  <si>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</si>
  <si>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</si>
  <si>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</si>
  <si>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</si>
  <si>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</si>
  <si>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</si>
  <si>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</si>
  <si>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</si>
  <si>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</si>
  <si>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</si>
  <si>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</si>
  <si>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</si>
  <si>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</si>
  <si>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</si>
  <si>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</si>
  <si>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</si>
  <si>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</si>
  <si>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</si>
  <si>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</si>
  <si>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</si>
  <si>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</si>
  <si>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</si>
  <si>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</si>
  <si>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</si>
  <si>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</si>
  <si>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</si>
  <si>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</si>
  <si>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</si>
  <si>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</si>
  <si>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</si>
  <si>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</si>
  <si>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</si>
  <si>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</si>
  <si>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</si>
  <si>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</si>
  <si>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</si>
  <si>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</si>
  <si>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</si>
  <si>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</si>
  <si>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</si>
  <si>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</si>
  <si>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</si>
  <si>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</si>
  <si>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</si>
  <si>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</si>
  <si>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</si>
  <si>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</si>
  <si>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</si>
  <si>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</si>
  <si>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</si>
  <si>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</si>
  <si>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</si>
  <si>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</si>
  <si>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</si>
  <si>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</si>
  <si>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</si>
  <si>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</si>
  <si>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</si>
  <si>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</si>
  <si>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</si>
  <si>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</si>
  <si>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</si>
  <si>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</si>
  <si>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</si>
  <si>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</si>
  <si>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</si>
  <si>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</si>
  <si>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</si>
  <si>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</si>
  <si>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</si>
  <si>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</si>
  <si>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</si>
  <si>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</si>
  <si>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</si>
  <si>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</si>
  <si>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</si>
  <si>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</si>
  <si>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</si>
  <si>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</si>
  <si>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</si>
  <si>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</si>
  <si>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</si>
  <si>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</si>
  <si>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</si>
  <si>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</si>
  <si>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</si>
  <si>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</si>
  <si>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</si>
  <si>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</si>
  <si>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</si>
  <si>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</si>
  <si>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</si>
  <si>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</si>
  <si>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</si>
  <si>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</si>
  <si>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</si>
  <si>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</si>
  <si>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</si>
  <si>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</si>
  <si>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</si>
  <si>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</si>
  <si>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</si>
  <si>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</si>
  <si>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</si>
  <si>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</si>
  <si>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</si>
  <si>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</si>
  <si>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</si>
  <si>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</si>
  <si>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</si>
  <si>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</si>
  <si>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</si>
  <si>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</si>
  <si>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</si>
  <si>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</si>
  <si>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</si>
  <si>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</si>
  <si>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</si>
  <si>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</si>
  <si>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</si>
  <si>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</si>
  <si>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</si>
  <si>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</si>
  <si>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</si>
  <si>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</si>
  <si>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</si>
  <si>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</si>
  <si>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</si>
  <si>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</si>
  <si>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</si>
  <si>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</si>
  <si>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</si>
  <si>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</si>
  <si>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</si>
  <si>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</si>
  <si>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</si>
  <si>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</si>
  <si>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</si>
  <si>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</si>
  <si>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</si>
  <si>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</si>
  <si>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</si>
  <si>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</si>
  <si>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</si>
  <si>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</si>
  <si>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</si>
  <si>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</si>
  <si>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</si>
  <si>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</si>
  <si>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</si>
  <si>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</si>
  <si>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</si>
  <si>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</si>
  <si>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</si>
  <si>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</si>
  <si>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</si>
  <si>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</si>
  <si>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</si>
  <si>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</si>
  <si>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</si>
  <si>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</si>
  <si>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</si>
  <si>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</si>
  <si>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</si>
  <si>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</si>
  <si>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</si>
  <si>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</si>
  <si>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</si>
  <si>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</si>
  <si>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</si>
  <si>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</si>
  <si>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</si>
  <si>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</si>
  <si>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</si>
  <si>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</si>
  <si>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</si>
  <si>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</si>
  <si>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</si>
  <si>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</si>
  <si>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</si>
  <si>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</si>
  <si>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</si>
  <si>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</si>
  <si>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</si>
  <si>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</si>
  <si>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</si>
  <si>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</si>
  <si>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</si>
  <si>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</si>
  <si>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</si>
  <si>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</si>
  <si>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</si>
  <si>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</si>
  <si>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</si>
  <si>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</si>
  <si>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</si>
  <si>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</si>
  <si>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</si>
  <si>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</si>
  <si>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</si>
  <si>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</si>
  <si>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</si>
  <si>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</si>
  <si>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</si>
  <si>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</si>
  <si>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</si>
  <si>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</si>
  <si>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</si>
  <si>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</si>
  <si>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</si>
  <si>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</si>
  <si>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</si>
  <si>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</si>
  <si>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</si>
  <si>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</si>
  <si>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</si>
  <si>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</si>
  <si>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</si>
  <si>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</si>
  <si>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</si>
  <si>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</si>
  <si>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</si>
  <si>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</si>
  <si>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</si>
  <si>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</si>
  <si>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</si>
  <si>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</si>
  <si>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</si>
  <si>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</si>
  <si>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</si>
  <si>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</si>
  <si>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</si>
  <si>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</si>
  <si>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</si>
  <si>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</si>
  <si>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</si>
  <si>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</si>
  <si>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</si>
  <si>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</si>
  <si>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</si>
  <si>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</si>
  <si>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</si>
  <si>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</si>
  <si>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</si>
  <si>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</si>
  <si>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</si>
  <si>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</si>
  <si>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</si>
  <si>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</si>
  <si>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</si>
  <si>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</si>
  <si>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</si>
  <si>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</si>
  <si>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</si>
  <si>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</si>
  <si>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</si>
  <si>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</si>
  <si>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</si>
  <si>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</si>
  <si>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</si>
  <si>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</si>
  <si>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</si>
  <si>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</si>
  <si>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</si>
  <si>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</si>
  <si>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</si>
  <si>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</si>
  <si>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</si>
  <si>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</si>
  <si>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</si>
  <si>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</si>
  <si>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</si>
  <si>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</si>
  <si>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</si>
  <si>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</si>
  <si>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</si>
  <si>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</si>
  <si>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</si>
  <si>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</si>
  <si>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</si>
  <si>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</si>
  <si>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</si>
  <si>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</si>
  <si>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</si>
  <si>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</si>
  <si>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</si>
  <si>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</si>
  <si>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</si>
  <si>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</si>
  <si>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</si>
  <si>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</si>
  <si>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</si>
  <si>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</si>
  <si>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</si>
  <si>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</si>
  <si>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</si>
  <si>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</si>
  <si>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</si>
  <si>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</si>
  <si>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</si>
  <si>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</si>
  <si>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</si>
  <si>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</si>
  <si>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</si>
  <si>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</si>
  <si>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</si>
  <si>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</si>
  <si>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</si>
  <si>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</si>
  <si>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</si>
  <si>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</si>
  <si>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</si>
  <si>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</si>
  <si>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</si>
  <si>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</si>
  <si>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</si>
  <si>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</si>
  <si>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</si>
  <si>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</si>
  <si>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</si>
  <si>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</si>
  <si>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</si>
  <si>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</si>
  <si>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</si>
  <si>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</si>
  <si>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</si>
  <si>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</si>
  <si>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</si>
  <si>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</si>
  <si>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</si>
  <si>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</si>
  <si>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</si>
  <si>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</si>
  <si>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</si>
  <si>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</si>
  <si>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</si>
  <si>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</si>
  <si>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</si>
  <si>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</si>
  <si>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</si>
  <si>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</si>
  <si>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</si>
  <si>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</si>
  <si>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</si>
  <si>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</si>
  <si>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</si>
  <si>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</si>
  <si>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</si>
  <si>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</si>
  <si>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</si>
  <si>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</si>
  <si>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</si>
  <si>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</si>
  <si>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</si>
  <si>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</si>
  <si>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</si>
  <si>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</si>
  <si>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</si>
  <si>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</si>
  <si>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</si>
  <si>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</si>
  <si>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</si>
  <si>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</si>
  <si>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</si>
  <si>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</si>
  <si>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</si>
  <si>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</si>
  <si>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</si>
  <si>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</si>
  <si>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</si>
  <si>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</si>
  <si>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</si>
  <si>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</si>
  <si>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</si>
  <si>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</si>
  <si>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</si>
  <si>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</si>
  <si>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</si>
  <si>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</si>
  <si>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</si>
  <si>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</si>
  <si>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</si>
  <si>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</si>
  <si>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</si>
  <si>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</si>
  <si>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</si>
  <si>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</si>
  <si>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</si>
  <si>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</si>
  <si>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</si>
  <si>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</si>
  <si>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</si>
  <si>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</si>
  <si>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</si>
  <si>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</si>
  <si>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</si>
  <si>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</si>
  <si>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</si>
  <si>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</si>
  <si>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</si>
  <si>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</si>
  <si>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</si>
  <si>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</si>
  <si>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</si>
  <si>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</si>
  <si>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</si>
  <si>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</si>
  <si>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</si>
  <si>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</si>
  <si>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</si>
  <si>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</si>
  <si>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</si>
  <si>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</si>
  <si>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</si>
  <si>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</si>
  <si>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</si>
  <si>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</si>
  <si>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</si>
  <si>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</si>
  <si>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</si>
  <si>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</si>
  <si>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</si>
  <si>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</si>
  <si>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</si>
  <si>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</si>
  <si>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</si>
  <si>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</si>
  <si>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</si>
  <si>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</si>
  <si>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</si>
  <si>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</si>
  <si>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</si>
  <si>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</si>
  <si>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</si>
  <si>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</si>
  <si>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</si>
  <si>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</si>
  <si>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</si>
  <si>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</si>
  <si>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</si>
  <si>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</si>
  <si>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</si>
  <si>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</si>
  <si>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</si>
  <si>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</si>
  <si>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</si>
  <si>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</si>
  <si>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</si>
  <si>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</si>
  <si>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</si>
  <si>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</si>
  <si>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</si>
  <si>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</si>
  <si>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</si>
  <si>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</si>
  <si>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</si>
  <si>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</si>
  <si>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</si>
  <si>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</si>
  <si>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</si>
  <si>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</si>
  <si>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</si>
  <si>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</si>
  <si>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</si>
  <si>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</si>
  <si>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</si>
  <si>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</si>
  <si>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</si>
  <si>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</si>
  <si>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</si>
  <si>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</si>
  <si>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</si>
  <si>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</si>
  <si>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</si>
  <si>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</si>
  <si>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</si>
  <si>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</si>
  <si>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</si>
  <si>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</si>
  <si>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</si>
  <si>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</si>
  <si>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</si>
  <si>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</si>
  <si>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</si>
  <si>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</si>
  <si>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</si>
  <si>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</si>
  <si>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</si>
  <si>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</si>
  <si>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</si>
  <si>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</si>
  <si>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</si>
  <si>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</si>
  <si>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</si>
  <si>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</si>
  <si>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</si>
  <si>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</si>
  <si>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</si>
  <si>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</si>
  <si>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</si>
  <si>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</si>
  <si>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</si>
  <si>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</si>
  <si>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</si>
  <si>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</si>
  <si>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</si>
  <si>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</si>
  <si>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</si>
  <si>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</si>
  <si>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</si>
  <si>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</si>
  <si>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</si>
  <si>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</si>
  <si>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</si>
  <si>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</si>
  <si>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</si>
  <si>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</si>
  <si>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</si>
  <si>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</si>
  <si>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</si>
  <si>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</si>
  <si>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</si>
  <si>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</si>
  <si>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</si>
  <si>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</si>
  <si>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</si>
  <si>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</si>
  <si>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</si>
  <si>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</si>
  <si>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</si>
  <si>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</si>
  <si>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</si>
  <si>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</si>
  <si>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</si>
  <si>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</si>
  <si>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</si>
  <si>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</si>
  <si>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</si>
  <si>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</si>
  <si>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</si>
  <si>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</si>
  <si>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</si>
  <si>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</si>
  <si>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</si>
  <si>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</si>
  <si>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</si>
  <si>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</si>
  <si>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</si>
  <si>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</si>
  <si>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</si>
  <si>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</si>
  <si>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</si>
  <si>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</si>
  <si>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</si>
  <si>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</si>
  <si>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</si>
  <si>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</si>
  <si>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</si>
  <si>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</si>
  <si>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</si>
  <si>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</si>
  <si>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</si>
  <si>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</si>
  <si>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</si>
  <si>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</si>
  <si>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</si>
  <si>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</si>
  <si>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</si>
  <si>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</si>
  <si>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</si>
  <si>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</si>
  <si>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</si>
  <si>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</si>
  <si>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</si>
  <si>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</si>
  <si>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</si>
  <si>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</si>
  <si>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</si>
  <si>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</si>
  <si>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</si>
  <si>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</si>
  <si>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</si>
  <si>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</si>
  <si>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</si>
  <si>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</si>
  <si>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</si>
  <si>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</si>
  <si>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</si>
  <si>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</si>
  <si>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</si>
  <si>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</si>
  <si>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</si>
  <si>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</si>
  <si>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</si>
  <si>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</si>
  <si>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</si>
  <si>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</si>
  <si>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</si>
  <si>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</si>
  <si>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</si>
  <si>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</si>
  <si>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</si>
  <si>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</si>
  <si>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</si>
  <si>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</si>
  <si>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</si>
  <si>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</si>
  <si>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</si>
  <si>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</si>
  <si>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</si>
  <si>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</si>
  <si>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</si>
  <si>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</si>
  <si>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</si>
  <si>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</si>
  <si>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</si>
  <si>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</si>
  <si>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</si>
  <si>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</si>
  <si>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</si>
  <si>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</si>
  <si>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</si>
  <si>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</si>
  <si>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</si>
  <si>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</si>
  <si>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</si>
  <si>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</si>
  <si>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</si>
  <si>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</si>
  <si>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</si>
  <si>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</si>
  <si>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</si>
  <si>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</si>
  <si>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</si>
  <si>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</si>
  <si>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</si>
  <si>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</si>
  <si>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</si>
  <si>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</si>
  <si>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</si>
  <si>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</si>
  <si>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</si>
  <si>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</si>
  <si>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</si>
  <si>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</si>
  <si>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</si>
  <si>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</si>
  <si>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</si>
  <si>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</si>
  <si>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</si>
  <si>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</si>
  <si>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</si>
  <si>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</si>
  <si>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</si>
  <si>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</si>
  <si>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</si>
  <si>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</si>
  <si>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</si>
  <si>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</si>
  <si>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</si>
  <si>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</si>
  <si>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</si>
  <si>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</si>
  <si>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</si>
  <si>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</si>
  <si>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</si>
  <si>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</si>
  <si>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</si>
  <si>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</si>
  <si>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</si>
  <si>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</si>
  <si>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</si>
  <si>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</si>
  <si>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</si>
  <si>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</si>
  <si>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</si>
  <si>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</si>
  <si>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</si>
  <si>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</si>
  <si>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</si>
  <si>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</si>
  <si>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</si>
  <si>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</si>
  <si>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</si>
  <si>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</si>
  <si>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</si>
  <si>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</si>
  <si>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</si>
  <si>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</si>
  <si>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</si>
  <si>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</si>
  <si>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</si>
  <si>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</si>
  <si>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</si>
  <si>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</si>
  <si>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</si>
  <si>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</si>
  <si>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</si>
  <si>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</si>
  <si>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</si>
  <si>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</si>
  <si>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</si>
  <si>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</si>
  <si>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</si>
  <si>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</si>
  <si>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</si>
  <si>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</si>
  <si>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</si>
  <si>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</si>
  <si>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</si>
  <si>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</si>
  <si>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</si>
  <si>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</si>
  <si>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</si>
  <si>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</si>
  <si>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</si>
  <si>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</si>
  <si>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</si>
  <si>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</si>
  <si>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</si>
  <si>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</si>
  <si>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</si>
  <si>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</si>
  <si>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</si>
  <si>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</si>
  <si>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</si>
  <si>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</si>
  <si>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</si>
  <si>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</si>
  <si>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</si>
  <si>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</si>
  <si>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</si>
  <si>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</si>
  <si>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</si>
  <si>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</si>
  <si>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</si>
  <si>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</si>
  <si>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</si>
  <si>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</si>
  <si>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</si>
  <si>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</si>
  <si>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</si>
  <si>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</si>
  <si>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</si>
  <si>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</si>
  <si>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</si>
  <si>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</si>
  <si>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</si>
  <si>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</si>
  <si>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</si>
  <si>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</si>
  <si>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</si>
  <si>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</si>
  <si>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</si>
  <si>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</si>
  <si>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</si>
  <si>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</si>
  <si>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</si>
  <si>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</si>
  <si>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</si>
  <si>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</si>
  <si>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</si>
  <si>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</si>
  <si>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</si>
  <si>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</si>
  <si>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</si>
  <si>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</si>
  <si>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</si>
  <si>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</si>
  <si>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</si>
  <si>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</si>
  <si>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</si>
  <si>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</si>
  <si>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</si>
  <si>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</si>
  <si>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</si>
  <si>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</si>
  <si>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</si>
  <si>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</si>
  <si>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</si>
  <si>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</si>
  <si>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</si>
  <si>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</si>
  <si>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</si>
  <si>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</si>
  <si>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</si>
  <si>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</si>
  <si>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</si>
  <si>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</si>
  <si>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</si>
  <si>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</si>
  <si>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</si>
  <si>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</si>
  <si>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</si>
  <si>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</si>
  <si>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</si>
  <si>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</si>
  <si>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</si>
  <si>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</si>
  <si>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</si>
  <si>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</si>
  <si>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</si>
  <si>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</si>
  <si>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</si>
  <si>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</si>
  <si>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</si>
  <si>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</si>
  <si>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</si>
  <si>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</si>
  <si>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</si>
  <si>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</si>
  <si>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</si>
  <si>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</si>
  <si>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</si>
  <si>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</si>
  <si>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</si>
  <si>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</si>
  <si>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</si>
  <si>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</si>
  <si>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</si>
  <si>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</si>
  <si>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</si>
  <si>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</si>
  <si>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</si>
  <si>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</si>
  <si>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</si>
  <si>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</si>
  <si>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</si>
  <si>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</si>
  <si>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</si>
  <si>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</si>
  <si>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</si>
  <si>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</si>
  <si>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</si>
  <si>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</si>
  <si>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</si>
  <si>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</si>
  <si>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</si>
  <si>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</si>
  <si>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</si>
  <si>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</si>
  <si>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</si>
  <si>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</si>
  <si>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</si>
  <si>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</si>
  <si>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</si>
  <si>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</si>
  <si>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</si>
  <si>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</si>
  <si>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</si>
  <si>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</si>
  <si>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</si>
  <si>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</si>
  <si>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</si>
  <si>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</si>
  <si>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</si>
  <si>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</si>
  <si>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</si>
  <si>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</si>
  <si>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</si>
  <si>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</si>
  <si>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</si>
  <si>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</si>
  <si>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</si>
  <si>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</si>
  <si>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</si>
  <si>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</si>
  <si>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</si>
  <si>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</si>
  <si>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</si>
  <si>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</si>
  <si>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</si>
  <si>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</si>
  <si>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</si>
  <si>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</si>
  <si>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</si>
  <si>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</si>
  <si>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</si>
  <si>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</si>
  <si>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</si>
  <si>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</si>
  <si>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</si>
  <si>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</si>
  <si>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</si>
  <si>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</si>
  <si>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</si>
  <si>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</si>
  <si>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</si>
  <si>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</si>
  <si>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</si>
  <si>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</si>
  <si>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</si>
  <si>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</si>
  <si>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</si>
  <si>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</si>
  <si>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</si>
  <si>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</si>
  <si>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</si>
  <si>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</si>
  <si>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</si>
  <si>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</si>
  <si>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</si>
  <si>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</si>
  <si>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</si>
  <si>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</si>
  <si>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</si>
  <si>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</si>
  <si>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</si>
  <si>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</si>
  <si>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</si>
  <si>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</si>
  <si>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</si>
  <si>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</si>
  <si>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</si>
  <si>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</si>
  <si>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</si>
  <si>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</si>
  <si>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</si>
  <si>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</si>
  <si>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</si>
  <si>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</si>
  <si>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</si>
  <si>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</si>
  <si>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</si>
  <si>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</si>
  <si>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</si>
  <si>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</si>
  <si>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</si>
  <si>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</si>
  <si>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</si>
  <si>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</si>
  <si>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</si>
  <si>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</si>
  <si>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</si>
  <si>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</si>
  <si>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</si>
  <si>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</si>
  <si>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</si>
  <si>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</si>
  <si>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</si>
  <si>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</si>
  <si>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</si>
  <si>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</si>
  <si>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</si>
  <si>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</si>
  <si>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</si>
  <si>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</si>
  <si>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</si>
  <si>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</si>
  <si>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</si>
  <si>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</si>
  <si>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</si>
  <si>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</si>
  <si>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</si>
  <si>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</si>
  <si>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</si>
  <si>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</si>
  <si>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</si>
  <si>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</si>
  <si>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</si>
  <si>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</si>
  <si>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</si>
  <si>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</si>
  <si>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</si>
  <si>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</si>
  <si>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</si>
  <si>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</si>
  <si>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</si>
  <si>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</si>
  <si>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</si>
  <si>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</si>
  <si>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</si>
  <si>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</si>
  <si>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</si>
  <si>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</si>
  <si>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</si>
  <si>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</si>
  <si>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</si>
  <si>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</si>
  <si>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</si>
  <si>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</si>
  <si>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</si>
  <si>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</si>
  <si>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</si>
  <si>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</si>
  <si>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</si>
  <si>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</si>
  <si>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</si>
  <si>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</si>
  <si>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</si>
  <si>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</si>
  <si>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</si>
  <si>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</si>
  <si>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</si>
  <si>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</si>
  <si>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</si>
  <si>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</si>
  <si>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</si>
  <si>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</si>
  <si>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</si>
  <si>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</si>
  <si>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</si>
  <si>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</si>
  <si>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</si>
  <si>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</si>
  <si>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</si>
  <si>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</si>
  <si>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</si>
  <si>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</si>
  <si>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</si>
  <si>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</si>
  <si>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</si>
  <si>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</si>
  <si>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</si>
  <si>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</si>
  <si>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</si>
  <si>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</si>
  <si>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</si>
  <si>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</si>
  <si>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</si>
  <si>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</si>
  <si>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</si>
  <si>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</si>
  <si>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</si>
  <si>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</si>
  <si>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</si>
  <si>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</si>
  <si>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</si>
  <si>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</si>
  <si>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</si>
  <si>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</si>
  <si>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</si>
  <si>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</si>
  <si>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</si>
  <si>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</si>
  <si>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</si>
  <si>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</si>
  <si>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</si>
  <si>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</si>
  <si>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</si>
  <si>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</si>
  <si>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</si>
  <si>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</si>
  <si>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</si>
  <si>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</si>
  <si>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</si>
  <si>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</si>
  <si>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</si>
  <si>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</si>
  <si>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</si>
  <si>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</si>
  <si>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</si>
  <si>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</si>
  <si>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</si>
  <si>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</si>
  <si>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</si>
  <si>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</si>
  <si>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</si>
  <si>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</si>
  <si>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</si>
  <si>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</si>
  <si>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</si>
  <si>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</si>
  <si>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</si>
  <si>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</si>
  <si>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</si>
  <si>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</si>
  <si>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</si>
  <si>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</si>
  <si>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</si>
  <si>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</si>
  <si>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</si>
  <si>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</si>
  <si>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</si>
  <si>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</si>
  <si>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</si>
  <si>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</si>
  <si>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</si>
  <si>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</si>
  <si>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</si>
  <si>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</si>
  <si>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</si>
  <si>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</si>
  <si>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</si>
  <si>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</si>
  <si>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</si>
  <si>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</si>
  <si>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</si>
  <si>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</si>
  <si>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</si>
  <si>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</si>
  <si>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</si>
  <si>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</si>
  <si>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</si>
  <si>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</si>
  <si>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</si>
  <si>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</si>
  <si>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</si>
  <si>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</si>
  <si>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</si>
  <si>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</si>
  <si>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</si>
  <si>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</si>
  <si>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</si>
  <si>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</si>
  <si>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</si>
  <si>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</si>
  <si>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</si>
  <si>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</si>
  <si>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</si>
  <si>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</si>
  <si>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</si>
  <si>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</si>
  <si>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</si>
  <si>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</si>
  <si>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</si>
  <si>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</si>
  <si>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</si>
  <si>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</si>
  <si>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</si>
  <si>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</si>
  <si>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</si>
  <si>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</si>
  <si>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</si>
  <si>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</si>
  <si>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</si>
  <si>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</si>
  <si>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</si>
  <si>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</si>
  <si>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</si>
  <si>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</si>
  <si>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</si>
  <si>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</si>
  <si>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</si>
  <si>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</si>
  <si>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</si>
  <si>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</si>
  <si>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</si>
  <si>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</si>
  <si>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</si>
  <si>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</si>
  <si>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</si>
  <si>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</si>
  <si>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</si>
  <si>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</si>
  <si>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</si>
  <si>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</si>
  <si>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</si>
  <si>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</si>
  <si>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</si>
  <si>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</si>
  <si>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</si>
  <si>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</si>
  <si>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</si>
  <si>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</si>
  <si>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</si>
  <si>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</si>
  <si>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</si>
  <si>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</si>
  <si>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</si>
  <si>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</si>
  <si>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</si>
  <si>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</si>
  <si>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</si>
  <si>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</si>
  <si>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</si>
  <si>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</si>
  <si>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</si>
  <si>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</si>
  <si>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</si>
  <si>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</si>
  <si>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</si>
  <si>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</si>
  <si>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</si>
  <si>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</si>
  <si>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</si>
  <si>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</si>
  <si>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</si>
  <si>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</si>
  <si>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</si>
  <si>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</si>
  <si>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</si>
  <si>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</si>
  <si>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</si>
  <si>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</si>
  <si>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</si>
  <si>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</si>
  <si>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</si>
  <si>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</si>
  <si>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</si>
  <si>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</si>
  <si>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</si>
  <si>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</si>
  <si>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</si>
  <si>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</si>
  <si>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</si>
  <si>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</si>
  <si>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</si>
  <si>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</si>
  <si>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</si>
  <si>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</si>
  <si>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</si>
  <si>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</si>
  <si>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</si>
  <si>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</si>
  <si>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</si>
  <si>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</si>
  <si>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</si>
  <si>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</si>
  <si>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</si>
  <si>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</si>
  <si>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</si>
  <si>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</si>
  <si>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</si>
  <si>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</si>
  <si>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</si>
  <si>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</si>
  <si>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</si>
  <si>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</si>
  <si>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</si>
  <si>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</si>
  <si>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</si>
  <si>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</si>
  <si>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</si>
  <si>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</si>
  <si>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</si>
  <si>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</si>
  <si>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</si>
  <si>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</si>
  <si>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</si>
  <si>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</si>
  <si>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</si>
  <si>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</si>
  <si>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</si>
  <si>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</si>
  <si>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</si>
  <si>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</si>
  <si>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</si>
  <si>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</si>
  <si>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</si>
  <si>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</si>
  <si>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</si>
  <si>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</si>
  <si>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</si>
  <si>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</si>
  <si>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</si>
  <si>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</si>
  <si>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</si>
  <si>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</si>
  <si>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</si>
  <si>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</si>
  <si>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</si>
  <si>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</si>
  <si>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</si>
  <si>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</si>
  <si>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</si>
  <si>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</si>
  <si>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</si>
  <si>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</si>
  <si>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</si>
  <si>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</si>
  <si>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</si>
  <si>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</si>
  <si>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</si>
  <si>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</si>
  <si>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</si>
  <si>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</si>
  <si>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</si>
  <si>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</si>
  <si>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</si>
  <si>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</si>
  <si>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</si>
  <si>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</si>
  <si>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</si>
  <si>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</si>
  <si>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</si>
  <si>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</si>
  <si>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</si>
  <si>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</si>
  <si>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</si>
  <si>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</si>
  <si>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</si>
  <si>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</si>
  <si>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</si>
  <si>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</si>
  <si>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</si>
  <si>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</si>
  <si>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</si>
  <si>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</si>
  <si>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</si>
  <si>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</si>
  <si>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</si>
  <si>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</si>
  <si>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</si>
  <si>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</si>
  <si>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</si>
  <si>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</si>
  <si>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</si>
  <si>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</si>
  <si>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</si>
  <si>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</si>
  <si>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</si>
  <si>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</si>
  <si>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</si>
  <si>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</si>
  <si>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</si>
  <si>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</si>
  <si>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</si>
  <si>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</si>
  <si>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</si>
  <si>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</si>
  <si>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</si>
  <si>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</si>
  <si>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</si>
  <si>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</si>
  <si>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</si>
  <si>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</si>
  <si>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</si>
  <si>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</si>
  <si>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</si>
  <si>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</si>
  <si>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</si>
  <si>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</si>
  <si>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</si>
  <si>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</si>
  <si>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</si>
  <si>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</si>
  <si>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</si>
  <si>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</si>
  <si>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</si>
  <si>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</si>
  <si>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</si>
  <si>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</si>
  <si>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</si>
  <si>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</si>
  <si>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</si>
  <si>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</si>
  <si>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</si>
  <si>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</si>
  <si>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</si>
  <si>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</si>
  <si>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</si>
  <si>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</si>
  <si>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</si>
  <si>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</si>
  <si>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</si>
  <si>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</si>
  <si>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</si>
  <si>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</si>
  <si>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</si>
  <si>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</si>
  <si>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</si>
  <si>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</si>
  <si>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</si>
  <si>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</si>
  <si>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</si>
  <si>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</si>
  <si>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</si>
  <si>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</si>
  <si>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</si>
  <si>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</si>
  <si>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</si>
  <si>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</si>
  <si>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</si>
  <si>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</si>
  <si>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</si>
  <si>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</si>
  <si>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</si>
  <si>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</si>
  <si>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</si>
  <si>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</si>
  <si>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</si>
  <si>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</si>
  <si>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</si>
  <si>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</si>
  <si>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</si>
  <si>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</si>
  <si>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</si>
  <si>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</si>
  <si>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</si>
  <si>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</si>
  <si>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</si>
  <si>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</si>
  <si>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</si>
  <si>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</si>
  <si>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</si>
  <si>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</si>
  <si>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</si>
  <si>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</si>
  <si>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</si>
  <si>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</si>
  <si>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</si>
  <si>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</si>
  <si>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</si>
  <si>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</si>
  <si>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</si>
  <si>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</si>
  <si>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</si>
  <si>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</si>
  <si>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</si>
  <si>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</si>
  <si>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</si>
  <si>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</si>
  <si>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</si>
  <si>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</si>
  <si>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</si>
  <si>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</si>
  <si>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</si>
  <si>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</si>
  <si>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</si>
  <si>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</si>
  <si>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</si>
  <si>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</si>
  <si>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</si>
  <si>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</si>
  <si>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</si>
  <si>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</si>
  <si>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</si>
  <si>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</si>
  <si>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</si>
  <si>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</si>
  <si>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</si>
  <si>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</si>
  <si>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</si>
  <si>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</si>
  <si>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</si>
  <si>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</si>
  <si>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</si>
  <si>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</si>
  <si>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</si>
  <si>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</si>
  <si>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</si>
  <si>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</si>
  <si>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</si>
  <si>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</si>
  <si>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</si>
  <si>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</si>
  <si>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</si>
  <si>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</si>
  <si>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</si>
  <si>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</si>
  <si>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</si>
  <si>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</si>
  <si>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</si>
  <si>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</si>
  <si>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</si>
  <si>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</si>
  <si>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</si>
  <si>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</si>
  <si>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</si>
  <si>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</si>
  <si>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</si>
  <si>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</si>
  <si>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</si>
  <si>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</si>
  <si>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</si>
  <si>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</si>
  <si>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</si>
  <si>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</si>
  <si>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</si>
  <si>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</si>
  <si>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</si>
  <si>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</si>
  <si>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</si>
  <si>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</si>
  <si>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</si>
  <si>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</si>
  <si>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</si>
  <si>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</si>
  <si>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</si>
  <si>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</si>
  <si>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</si>
  <si>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</si>
  <si>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</si>
  <si>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</si>
  <si>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</si>
  <si>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</si>
  <si>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</si>
  <si>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</si>
  <si>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</si>
  <si>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</si>
  <si>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</si>
  <si>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</si>
  <si>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</si>
  <si>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</si>
  <si>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</si>
  <si>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</si>
  <si>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</si>
  <si>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</si>
  <si>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</si>
  <si>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</si>
  <si>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</si>
  <si>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</si>
  <si>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</si>
  <si>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</si>
  <si>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</si>
  <si>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</si>
  <si>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</si>
  <si>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</si>
  <si>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</si>
  <si>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</si>
  <si>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</si>
  <si>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</si>
  <si>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</si>
  <si>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</si>
  <si>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</si>
  <si>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</si>
  <si>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</si>
  <si>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</si>
  <si>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</si>
  <si>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</si>
  <si>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</si>
  <si>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</si>
  <si>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</si>
  <si>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</si>
  <si>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</si>
  <si>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</si>
  <si>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</si>
  <si>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</si>
  <si>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</si>
  <si>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</si>
  <si>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</si>
  <si>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</si>
  <si>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</si>
  <si>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</si>
  <si>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</si>
  <si>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</si>
  <si>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</si>
  <si>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</si>
  <si>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</si>
  <si>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</si>
  <si>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</si>
  <si>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</si>
  <si>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</si>
  <si>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</si>
  <si>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</si>
  <si>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</si>
  <si>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</si>
  <si>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</si>
  <si>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</si>
  <si>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</si>
  <si>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</si>
  <si>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</si>
  <si>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</si>
  <si>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</si>
  <si>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</si>
  <si>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</si>
  <si>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</si>
  <si>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</si>
  <si>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</si>
  <si>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</si>
  <si>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</si>
  <si>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</si>
  <si>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</si>
  <si>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</si>
  <si>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</si>
  <si>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</si>
  <si>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</si>
  <si>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</si>
  <si>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</si>
  <si>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</si>
  <si>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</si>
  <si>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</si>
  <si>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</si>
  <si>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</si>
  <si>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</si>
  <si>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</si>
  <si>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</si>
  <si>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</si>
  <si>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</si>
  <si>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</si>
  <si>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</si>
  <si>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</si>
  <si>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</si>
  <si>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</si>
  <si>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</si>
  <si>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</si>
  <si>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</si>
  <si>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</si>
  <si>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</si>
  <si>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</si>
  <si>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</si>
  <si>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</si>
  <si>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</si>
  <si>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</si>
  <si>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</si>
  <si>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</si>
  <si>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</si>
  <si>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</si>
  <si>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</si>
  <si>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</si>
  <si>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</si>
  <si>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</si>
  <si>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</si>
  <si>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</si>
  <si>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</si>
  <si>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</si>
  <si>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</si>
  <si>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</si>
  <si>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</si>
  <si>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</si>
  <si>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</si>
  <si>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</si>
  <si>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</si>
  <si>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</si>
  <si>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</si>
  <si>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</si>
  <si>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</si>
  <si>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</si>
  <si>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</si>
  <si>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</si>
  <si>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</si>
  <si>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</si>
  <si>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</si>
  <si>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</si>
  <si>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</si>
  <si>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</si>
  <si>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</si>
  <si>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</si>
  <si>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</si>
  <si>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</si>
  <si>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</si>
  <si>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</si>
  <si>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</si>
  <si>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</si>
  <si>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</si>
  <si>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</si>
  <si>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</si>
  <si>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</si>
  <si>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</si>
  <si>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</si>
  <si>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</si>
  <si>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</si>
  <si>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</si>
  <si>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</si>
  <si>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</si>
  <si>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</si>
  <si>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</si>
  <si>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</si>
  <si>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</si>
  <si>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</si>
  <si>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</si>
  <si>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</si>
  <si>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</si>
  <si>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</si>
  <si>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</si>
  <si>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</si>
  <si>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</si>
  <si>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</si>
  <si>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</si>
  <si>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</si>
  <si>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</si>
  <si>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</si>
  <si>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</si>
  <si>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</si>
  <si>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</si>
  <si>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</si>
  <si>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</si>
  <si>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</si>
  <si>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</si>
  <si>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</si>
  <si>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</si>
  <si>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</si>
  <si>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</si>
  <si>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</si>
  <si>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</si>
  <si>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</si>
  <si>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</si>
  <si>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</si>
  <si>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</si>
  <si>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</si>
  <si>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</si>
  <si>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</si>
  <si>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</si>
  <si>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</si>
  <si>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</si>
  <si>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</si>
  <si>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</si>
  <si>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</si>
  <si>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</si>
  <si>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</si>
  <si>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</si>
  <si>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</si>
  <si>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</si>
  <si>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</si>
  <si>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</si>
  <si>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</si>
  <si>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</si>
  <si>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</si>
  <si>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</si>
  <si>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</si>
  <si>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</si>
  <si>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</si>
  <si>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</si>
  <si>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</si>
  <si>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</si>
  <si>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</si>
  <si>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</si>
  <si>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</si>
  <si>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</si>
  <si>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</si>
  <si>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</si>
  <si>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</si>
  <si>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</si>
  <si>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</si>
  <si>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</si>
  <si>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</si>
  <si>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</si>
  <si>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</si>
  <si>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</si>
  <si>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</si>
  <si>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</si>
  <si>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</si>
  <si>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</si>
  <si>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</si>
  <si>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</si>
  <si>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</si>
  <si>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</si>
  <si>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</si>
  <si>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</si>
  <si>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</si>
  <si>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</si>
  <si>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</si>
  <si>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</si>
  <si>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</si>
  <si>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</si>
  <si>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</si>
  <si>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</si>
  <si>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</si>
  <si>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</si>
  <si>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</si>
  <si>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</si>
  <si>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</si>
  <si>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</si>
  <si>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</si>
  <si>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</si>
  <si>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</si>
  <si>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</si>
  <si>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</si>
  <si>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</si>
  <si>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</si>
  <si>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</si>
  <si>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</si>
  <si>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</si>
  <si>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</si>
  <si>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</si>
  <si>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</si>
  <si>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</si>
  <si>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</si>
  <si>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</si>
  <si>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</si>
  <si>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</si>
  <si>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</si>
  <si>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</si>
  <si>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</si>
  <si>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</si>
  <si>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</si>
  <si>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</si>
  <si>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</si>
  <si>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</si>
  <si>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</si>
  <si>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</si>
  <si>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</si>
  <si>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</si>
  <si>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</si>
  <si>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</si>
  <si>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</si>
  <si>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</si>
  <si>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</si>
  <si>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</si>
  <si>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</si>
  <si>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</si>
  <si>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</si>
  <si>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</si>
  <si>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</si>
  <si>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</si>
  <si>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</si>
  <si>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</si>
  <si>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</si>
  <si>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</si>
  <si>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</si>
  <si>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</si>
  <si>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</si>
  <si>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</si>
  <si>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</si>
  <si>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</si>
  <si>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</si>
  <si>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</si>
  <si>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</si>
  <si>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</si>
  <si>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</si>
  <si>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</si>
  <si>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</si>
  <si>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</si>
  <si>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</si>
  <si>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</si>
  <si>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</si>
  <si>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</si>
  <si>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</si>
  <si>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</si>
  <si>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</si>
  <si>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</si>
  <si>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</si>
  <si>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</si>
  <si>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</si>
  <si>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</si>
  <si>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</si>
  <si>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</si>
  <si>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</si>
  <si>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</si>
  <si>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</si>
  <si>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</si>
  <si>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</si>
  <si>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</si>
  <si>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</si>
  <si>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</si>
  <si>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</si>
  <si>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</si>
  <si>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</si>
  <si>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</si>
  <si>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</si>
  <si>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</si>
  <si>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</si>
  <si>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</si>
  <si>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</si>
  <si>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</si>
  <si>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</si>
  <si>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</si>
  <si>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</si>
  <si>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</si>
  <si>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</si>
  <si>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</si>
  <si>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</si>
  <si>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</si>
  <si>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</si>
  <si>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</si>
  <si>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</si>
  <si>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</si>
  <si>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</si>
  <si>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</si>
  <si>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</si>
  <si>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</si>
  <si>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</si>
  <si>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</si>
  <si>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</si>
  <si>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</si>
  <si>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</si>
  <si>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</si>
  <si>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</si>
  <si>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</si>
  <si>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</si>
  <si>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</si>
  <si>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</si>
  <si>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</si>
  <si>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</si>
  <si>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</si>
  <si>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</si>
  <si>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</si>
  <si>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</si>
  <si>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</si>
  <si>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</si>
  <si>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</si>
  <si>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</si>
  <si>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</si>
  <si>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</si>
  <si>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</si>
  <si>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</si>
  <si>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</si>
  <si>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</si>
  <si>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</si>
  <si>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</si>
  <si>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</si>
  <si>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</si>
  <si>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</si>
  <si>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</si>
  <si>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</si>
  <si>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</si>
  <si>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</si>
  <si>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</si>
  <si>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</si>
  <si>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</si>
  <si>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</si>
  <si>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</si>
  <si>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</si>
  <si>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</si>
  <si>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</si>
  <si>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</si>
  <si>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</si>
  <si>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</si>
  <si>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</si>
  <si>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</si>
  <si>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</si>
  <si>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</si>
  <si>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</si>
  <si>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</si>
  <si>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</si>
  <si>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</si>
  <si>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</si>
  <si>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</si>
  <si>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</si>
  <si>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</si>
  <si>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</si>
  <si>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</si>
  <si>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</si>
  <si>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</si>
  <si>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</si>
  <si>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</si>
  <si>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</si>
  <si>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</si>
  <si>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</si>
  <si>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</si>
  <si>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</si>
  <si>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</si>
  <si>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</si>
  <si>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</si>
  <si>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</si>
  <si>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</si>
  <si>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</si>
  <si>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</si>
  <si>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</si>
  <si>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</si>
  <si>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</si>
  <si>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</si>
  <si>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</si>
  <si>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</si>
  <si>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</si>
  <si>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</si>
  <si>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</si>
  <si>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</si>
  <si>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</si>
  <si>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</si>
  <si>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</si>
  <si>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</si>
  <si>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</si>
  <si>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</si>
  <si>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</si>
  <si>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</si>
  <si>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</si>
  <si>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</si>
  <si>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</si>
  <si>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</si>
  <si>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</si>
  <si>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</si>
  <si>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</si>
  <si>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</si>
  <si>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</si>
  <si>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</si>
  <si>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</si>
  <si>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</si>
  <si>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</si>
  <si>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</si>
  <si>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</si>
  <si>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</si>
  <si>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</si>
  <si>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</si>
  <si>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</si>
  <si>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</si>
  <si>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</si>
  <si>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</si>
  <si>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</si>
  <si>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</si>
  <si>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</si>
  <si>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</si>
  <si>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</si>
  <si>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</si>
  <si>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</si>
  <si>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</si>
  <si>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</si>
  <si>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</si>
  <si>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</si>
  <si>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</si>
  <si>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</si>
  <si>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</si>
  <si>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</si>
  <si>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</si>
  <si>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</si>
  <si>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</si>
  <si>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</si>
  <si>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</si>
  <si>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</si>
  <si>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</si>
  <si>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</si>
  <si>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</si>
  <si>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</si>
  <si>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</si>
  <si>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</si>
  <si>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</si>
  <si>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</si>
  <si>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</si>
  <si>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</si>
  <si>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</si>
  <si>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</si>
  <si>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</si>
  <si>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</si>
  <si>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</si>
  <si>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</si>
  <si>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</si>
  <si>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</si>
  <si>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</si>
  <si>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</si>
  <si>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</si>
  <si>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</si>
  <si>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</si>
  <si>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</si>
  <si>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</si>
  <si>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</si>
  <si>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</si>
  <si>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</si>
  <si>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</si>
  <si>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</si>
  <si>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</si>
  <si>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</si>
  <si>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</si>
  <si>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</si>
  <si>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</si>
  <si>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</si>
  <si>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</si>
  <si>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</si>
  <si>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</si>
  <si>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</si>
  <si>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</si>
  <si>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</si>
  <si>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</si>
  <si>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</si>
  <si>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</si>
  <si>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</si>
  <si>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</si>
  <si>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</si>
  <si>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</si>
  <si>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</si>
  <si>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</si>
  <si>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</si>
  <si>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</si>
  <si>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</si>
  <si>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</si>
  <si>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</si>
  <si>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</si>
  <si>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</si>
  <si>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</si>
  <si>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</si>
  <si>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</si>
  <si>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</si>
  <si>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</si>
  <si>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</si>
  <si>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</si>
  <si>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</si>
  <si>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</si>
  <si>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</si>
  <si>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</si>
  <si>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</si>
  <si>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</si>
  <si>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</si>
  <si>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</si>
  <si>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</si>
  <si>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</si>
  <si>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</si>
  <si>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</si>
  <si>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</si>
  <si>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</si>
  <si>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</si>
  <si>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</si>
  <si>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</si>
  <si>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</si>
  <si>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</si>
  <si>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</si>
  <si>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</si>
  <si>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</si>
  <si>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</si>
  <si>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</si>
  <si>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</si>
  <si>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</si>
  <si>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</si>
  <si>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</si>
  <si>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</si>
  <si>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</si>
  <si>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</si>
  <si>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</si>
  <si>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</si>
  <si>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</si>
  <si>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</si>
  <si>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</si>
  <si>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</si>
  <si>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</si>
  <si>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</si>
  <si>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</si>
  <si>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</si>
  <si>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</si>
  <si>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</si>
  <si>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</si>
  <si>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</si>
  <si>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</si>
  <si>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</si>
  <si>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</si>
  <si>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</si>
  <si>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</si>
  <si>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</si>
  <si>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</si>
  <si>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</si>
  <si>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</si>
  <si>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</si>
  <si>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</si>
  <si>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</si>
  <si>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</si>
  <si>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</si>
  <si>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</si>
  <si>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</si>
  <si>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</si>
  <si>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</si>
  <si>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</si>
  <si>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</si>
  <si>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</si>
  <si>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</si>
  <si>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</si>
  <si>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</si>
  <si>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</si>
  <si>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</si>
  <si>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</si>
  <si>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</si>
  <si>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</si>
  <si>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</si>
  <si>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</si>
  <si>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</si>
  <si>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</si>
  <si>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</si>
  <si>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</si>
  <si>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</si>
  <si>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</si>
  <si>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</si>
  <si>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</si>
  <si>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</si>
  <si>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</si>
  <si>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</si>
  <si>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</si>
  <si>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</si>
  <si>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</si>
  <si>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</si>
  <si>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</si>
  <si>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</si>
  <si>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</si>
  <si>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</si>
  <si>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</si>
  <si>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</si>
  <si>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</si>
  <si>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</si>
  <si>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</si>
  <si>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</si>
  <si>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</si>
  <si>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</si>
  <si>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</si>
  <si>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</si>
  <si>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</si>
  <si>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</si>
  <si>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</si>
  <si>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</si>
  <si>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</si>
  <si>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</si>
  <si>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</si>
  <si>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</si>
  <si>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</si>
  <si>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</si>
  <si>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</si>
  <si>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</si>
  <si>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</si>
  <si>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</si>
  <si>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</si>
  <si>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</si>
  <si>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</si>
  <si>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</si>
  <si>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</si>
  <si>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</si>
  <si>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</si>
  <si>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</si>
  <si>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</si>
  <si>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</si>
  <si>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</si>
  <si>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</si>
  <si>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</si>
  <si>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</si>
  <si>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</si>
  <si>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</si>
  <si>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</si>
  <si>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</si>
  <si>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</si>
  <si>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</si>
  <si>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</si>
  <si>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</si>
  <si>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</si>
  <si>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</si>
  <si>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</si>
  <si>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</si>
  <si>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</si>
  <si>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</si>
  <si>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</si>
  <si>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</si>
  <si>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</si>
  <si>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</si>
  <si>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</si>
  <si>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</si>
  <si>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</si>
  <si>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</si>
  <si>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</si>
  <si>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</si>
  <si>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</si>
  <si>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</si>
  <si>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</si>
  <si>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</si>
  <si>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</si>
  <si>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</si>
  <si>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</si>
  <si>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</si>
  <si>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</si>
  <si>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</si>
  <si>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</si>
  <si>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</si>
  <si>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</si>
  <si>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</si>
  <si>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</si>
  <si>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</si>
  <si>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</si>
  <si>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</si>
  <si>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</si>
  <si>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</si>
  <si>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</si>
  <si>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</si>
  <si>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</si>
  <si>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</si>
  <si>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</si>
  <si>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</si>
  <si>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</si>
  <si>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</si>
  <si>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</si>
  <si>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</si>
  <si>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</si>
  <si>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</si>
  <si>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</si>
  <si>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</si>
  <si>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</si>
  <si>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</si>
  <si>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</si>
  <si>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</si>
  <si>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</si>
  <si>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</si>
  <si>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</si>
  <si>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</si>
  <si>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</si>
  <si>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</si>
  <si>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</si>
  <si>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</si>
  <si>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</si>
  <si>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</si>
  <si>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</si>
  <si>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</si>
  <si>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</si>
  <si>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</si>
  <si>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</si>
  <si>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</si>
  <si>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</si>
  <si>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</si>
  <si>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</si>
  <si>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</si>
  <si>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</si>
  <si>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</si>
  <si>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</si>
  <si>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</si>
  <si>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</si>
  <si>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</si>
  <si>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</si>
  <si>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</si>
  <si>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</si>
  <si>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</si>
  <si>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</si>
  <si>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</si>
  <si>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</si>
  <si>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</si>
  <si>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</si>
  <si>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</si>
  <si>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</si>
  <si>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</si>
  <si>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</si>
  <si>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</si>
  <si>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</si>
  <si>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</si>
  <si>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</si>
  <si>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</si>
  <si>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</si>
  <si>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</si>
  <si>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</si>
  <si>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</si>
  <si>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</si>
  <si>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</si>
  <si>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</si>
  <si>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</si>
  <si>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</si>
  <si>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</si>
  <si>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</si>
  <si>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</si>
  <si>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</si>
  <si>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</si>
  <si>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</si>
  <si>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</si>
  <si>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</si>
  <si>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</si>
  <si>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</si>
  <si>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</si>
  <si>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</si>
  <si>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</si>
  <si>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</si>
  <si>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</si>
  <si>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</si>
  <si>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</si>
  <si>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</si>
  <si>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</si>
  <si>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</si>
  <si>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</si>
  <si>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</si>
  <si>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</si>
  <si>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</si>
  <si>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</si>
  <si>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</si>
  <si>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</si>
  <si>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</si>
  <si>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</si>
  <si>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</si>
  <si>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</si>
  <si>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</si>
  <si>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</si>
  <si>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</si>
  <si>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</si>
  <si>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</si>
  <si>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</si>
  <si>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</si>
  <si>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</si>
  <si>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</si>
  <si>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</si>
  <si>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</si>
  <si>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</si>
  <si>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</si>
  <si>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</si>
  <si>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</si>
  <si>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</si>
  <si>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</si>
  <si>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</si>
  <si>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</si>
  <si>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</si>
  <si>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</si>
  <si>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</si>
  <si>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</si>
  <si>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</si>
  <si>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</si>
  <si>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</si>
  <si>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</si>
  <si>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</si>
  <si>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</si>
  <si>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</si>
  <si>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</si>
  <si>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</si>
  <si>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</si>
  <si>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</si>
  <si>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</si>
  <si>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</si>
  <si>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</si>
  <si>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</si>
  <si>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</si>
  <si>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</si>
  <si>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</si>
  <si>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</si>
  <si>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</si>
  <si>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</si>
  <si>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</si>
  <si>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</si>
  <si>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</si>
  <si>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</si>
  <si>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</si>
  <si>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</si>
  <si>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</si>
  <si>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</si>
  <si>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</si>
  <si>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</si>
  <si>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</si>
  <si>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</si>
  <si>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</si>
  <si>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</si>
  <si>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</si>
  <si>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</si>
  <si>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</si>
  <si>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</si>
  <si>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</si>
  <si>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</si>
  <si>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</si>
  <si>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</si>
  <si>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</si>
  <si>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</si>
  <si>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</si>
  <si>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</si>
  <si>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</si>
  <si>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</si>
  <si>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</si>
  <si>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</si>
  <si>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</si>
  <si>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</si>
  <si>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</si>
  <si>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</si>
  <si>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</si>
  <si>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</si>
  <si>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</si>
  <si>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</si>
  <si>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</si>
  <si>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</si>
  <si>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</si>
  <si>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</si>
  <si>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</si>
  <si>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</si>
  <si>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</si>
  <si>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</si>
  <si>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</si>
  <si>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</si>
  <si>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</si>
  <si>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</si>
  <si>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</si>
  <si>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</si>
  <si>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</si>
  <si>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</si>
  <si>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</si>
  <si>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</si>
  <si>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</si>
  <si>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</si>
  <si>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</si>
  <si>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</si>
  <si>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</si>
  <si>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</si>
  <si>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</si>
  <si>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</si>
  <si>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</si>
  <si>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</si>
  <si>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</si>
  <si>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</si>
  <si>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</si>
  <si>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</si>
  <si>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</si>
  <si>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</si>
  <si>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</si>
  <si>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</si>
  <si>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</si>
  <si>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</si>
  <si>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</si>
  <si>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</si>
  <si>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</si>
  <si>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</si>
  <si>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</si>
  <si>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</si>
  <si>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</si>
  <si>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</si>
  <si>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</si>
  <si>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</si>
  <si>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</si>
  <si>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</si>
  <si>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</si>
  <si>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</si>
  <si>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</si>
  <si>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</si>
  <si>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</si>
  <si>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</si>
  <si>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</si>
  <si>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</si>
  <si>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</si>
  <si>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</si>
  <si>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</si>
  <si>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</si>
  <si>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</si>
  <si>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</si>
  <si>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</si>
  <si>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</si>
  <si>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</si>
  <si>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</si>
  <si>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</si>
  <si>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</si>
  <si>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</si>
  <si>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</si>
  <si>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</si>
  <si>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</si>
  <si>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</si>
  <si>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</si>
  <si>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</si>
  <si>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</si>
  <si>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</si>
  <si>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</si>
  <si>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</si>
  <si>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</si>
  <si>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</si>
  <si>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</si>
  <si>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</si>
  <si>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</si>
  <si>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</si>
  <si>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</si>
  <si>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</si>
  <si>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</si>
  <si>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</si>
  <si>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</si>
  <si>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</si>
  <si>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</si>
  <si>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</si>
  <si>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</si>
  <si>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</si>
  <si>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</si>
  <si>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</si>
  <si>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</si>
  <si>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</si>
  <si>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</si>
  <si>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</si>
  <si>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</si>
  <si>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</si>
  <si>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</si>
  <si>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</si>
  <si>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</si>
  <si>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</si>
  <si>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</si>
  <si>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</si>
  <si>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</si>
  <si>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</si>
  <si>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</si>
  <si>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</si>
  <si>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</si>
  <si>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</si>
  <si>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</si>
  <si>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</si>
  <si>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</si>
  <si>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</si>
  <si>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</si>
  <si>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</si>
  <si>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</si>
  <si>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</si>
  <si>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</si>
  <si>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</si>
  <si>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</si>
  <si>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</si>
  <si>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</si>
  <si>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</si>
  <si>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</si>
  <si>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</si>
  <si>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</si>
  <si>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</si>
  <si>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</si>
  <si>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</si>
  <si>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</si>
  <si>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</si>
  <si>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</si>
  <si>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</si>
  <si>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</si>
  <si>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</si>
  <si>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</si>
  <si>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</si>
  <si>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</si>
  <si>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</si>
  <si>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</si>
  <si>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</si>
  <si>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</si>
  <si>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</si>
  <si>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</si>
  <si>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</si>
  <si>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</si>
  <si>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</si>
  <si>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</si>
  <si>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</si>
  <si>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</si>
  <si>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</si>
  <si>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</si>
  <si>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</si>
  <si>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</si>
  <si>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</si>
  <si>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</si>
  <si>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</si>
  <si>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</si>
  <si>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</si>
  <si>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</si>
  <si>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</si>
  <si>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</si>
  <si>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</si>
  <si>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</si>
  <si>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</si>
  <si>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</si>
  <si>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</si>
  <si>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</si>
  <si>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</si>
  <si>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</si>
  <si>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</si>
  <si>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</si>
  <si>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</si>
  <si>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</si>
  <si>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</si>
  <si>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</si>
  <si>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</si>
  <si>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</si>
  <si>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</si>
  <si>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</si>
  <si>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</si>
  <si>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</si>
  <si>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</si>
  <si>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</si>
  <si>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</si>
  <si>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</si>
  <si>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</si>
  <si>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</si>
  <si>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</si>
  <si>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</si>
  <si>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</si>
  <si>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</si>
  <si>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</si>
  <si>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</si>
  <si>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</si>
  <si>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</si>
  <si>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</si>
  <si>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</si>
  <si>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</si>
  <si>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</si>
  <si>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</si>
  <si>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</si>
  <si>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</si>
  <si>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</si>
  <si>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</si>
  <si>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</si>
  <si>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</si>
  <si>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</si>
  <si>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</si>
  <si>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</si>
  <si>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</si>
  <si>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</si>
  <si>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</si>
  <si>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</si>
  <si>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</si>
  <si>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</si>
  <si>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</si>
  <si>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</si>
  <si>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</si>
  <si>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</si>
  <si>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</si>
  <si>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</si>
  <si>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</si>
  <si>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</si>
  <si>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</si>
  <si>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</si>
  <si>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</si>
  <si>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</si>
  <si>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</si>
  <si>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</si>
  <si>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</si>
  <si>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</si>
  <si>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</si>
  <si>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</si>
  <si>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</si>
  <si>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</si>
  <si>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</si>
  <si>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</si>
  <si>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</si>
  <si>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</si>
  <si>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</si>
  <si>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</si>
  <si>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</si>
  <si>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</si>
  <si>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</si>
  <si>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</si>
  <si>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</si>
  <si>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</si>
  <si>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</si>
  <si>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</si>
  <si>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</si>
  <si>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</si>
  <si>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</si>
  <si>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</si>
  <si>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</si>
  <si>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</si>
  <si>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</si>
  <si>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</si>
  <si>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</si>
  <si>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</si>
  <si>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</si>
  <si>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</si>
  <si>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</si>
  <si>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</si>
  <si>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</si>
  <si>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</si>
  <si>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</si>
  <si>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</si>
  <si>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</si>
  <si>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</si>
  <si>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</si>
  <si>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</si>
  <si>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</si>
  <si>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</si>
  <si>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</si>
  <si>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</si>
  <si>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</si>
  <si>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</si>
  <si>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</si>
  <si>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</si>
  <si>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</si>
  <si>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</si>
  <si>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</si>
  <si>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</si>
  <si>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</si>
  <si>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</si>
  <si>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</si>
  <si>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</si>
  <si>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</si>
  <si>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</si>
  <si>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</si>
  <si>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</si>
  <si>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</si>
  <si>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</si>
  <si>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</si>
  <si>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</si>
  <si>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</si>
  <si>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</si>
  <si>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</si>
  <si>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</si>
  <si>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</si>
  <si>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</si>
  <si>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</si>
  <si>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</si>
  <si>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</si>
  <si>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</si>
  <si>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</si>
  <si>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</si>
  <si>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</si>
  <si>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</si>
  <si>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</si>
  <si>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</si>
  <si>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</si>
  <si>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</si>
  <si>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</si>
  <si>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</si>
  <si>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</si>
  <si>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</si>
  <si>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</si>
  <si>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</si>
  <si>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</si>
  <si>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</si>
  <si>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</si>
  <si>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</si>
  <si>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</si>
  <si>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</si>
  <si>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</si>
  <si>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</si>
  <si>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</si>
  <si>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</si>
  <si>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</si>
  <si>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</si>
  <si>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</si>
  <si>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</si>
  <si>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</si>
  <si>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</si>
  <si>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</si>
  <si>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</si>
  <si>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</si>
  <si>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</si>
  <si>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</si>
  <si>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</si>
  <si>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</si>
  <si>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</si>
  <si>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</si>
  <si>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</si>
  <si>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</si>
  <si>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</si>
  <si>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</si>
  <si>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</si>
  <si>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</si>
  <si>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</si>
  <si>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</si>
  <si>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</si>
  <si>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</si>
  <si>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</si>
  <si>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</si>
  <si>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</si>
  <si>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</si>
  <si>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</si>
  <si>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</si>
  <si>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</si>
  <si>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</si>
  <si>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</si>
  <si>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</si>
  <si>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</si>
  <si>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</si>
  <si>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</si>
  <si>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</si>
  <si>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</si>
  <si>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</si>
  <si>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</si>
  <si>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</si>
  <si>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</si>
  <si>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</si>
  <si>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</si>
  <si>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</si>
  <si>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</si>
  <si>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</si>
  <si>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</si>
  <si>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</si>
  <si>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</si>
  <si>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</si>
  <si>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</si>
  <si>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</si>
  <si>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</si>
  <si>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</si>
  <si>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</si>
  <si>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</si>
  <si>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</si>
  <si>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</si>
  <si>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</si>
  <si>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</si>
  <si>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</si>
  <si>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</si>
  <si>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</si>
  <si>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</si>
  <si>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</si>
  <si>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</si>
  <si>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</si>
  <si>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</si>
  <si>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</si>
  <si>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</si>
  <si>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</si>
  <si>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</si>
  <si>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</si>
  <si>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</si>
  <si>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</si>
  <si>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</si>
  <si>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</si>
  <si>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</si>
  <si>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</si>
  <si>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</si>
  <si>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</si>
  <si>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</si>
  <si>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</si>
  <si>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</si>
  <si>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</si>
  <si>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</si>
  <si>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</si>
  <si>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</si>
  <si>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</si>
  <si>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</si>
  <si>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</si>
  <si>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</si>
  <si>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</si>
  <si>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</si>
  <si>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</si>
  <si>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</si>
  <si>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</si>
  <si>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</si>
  <si>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</si>
  <si>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</si>
  <si>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</si>
  <si>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</si>
  <si>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</si>
  <si>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</si>
  <si>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</si>
  <si>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</si>
  <si>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</si>
  <si>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</si>
  <si>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</si>
  <si>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</si>
  <si>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</si>
  <si>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</si>
  <si>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</si>
  <si>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</si>
  <si>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</si>
  <si>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</si>
  <si>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</si>
  <si>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</si>
  <si>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</si>
  <si>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</si>
  <si>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</si>
  <si>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</si>
  <si>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</si>
  <si>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</si>
  <si>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</si>
  <si>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</si>
  <si>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</si>
  <si>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</si>
  <si>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</si>
  <si>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</si>
  <si>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</si>
  <si>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</si>
  <si>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</si>
  <si>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</si>
  <si>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</si>
  <si>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</si>
  <si>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</si>
  <si>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</si>
  <si>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</si>
  <si>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</si>
  <si>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</si>
  <si>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</si>
  <si>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</si>
  <si>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</si>
  <si>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</si>
  <si>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</si>
  <si>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</si>
  <si>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</si>
  <si>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</si>
  <si>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</si>
  <si>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</si>
  <si>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</si>
  <si>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</si>
  <si>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</si>
  <si>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</si>
  <si>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</si>
  <si>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</si>
  <si>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</si>
  <si>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</si>
  <si>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</si>
  <si>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</si>
  <si>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</si>
  <si>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</si>
  <si>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</si>
  <si>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</si>
  <si>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</si>
  <si>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</si>
  <si>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</si>
  <si>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</si>
  <si>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</si>
  <si>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</si>
  <si>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</si>
  <si>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</si>
  <si>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</si>
  <si>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</si>
  <si>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</si>
  <si>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</si>
  <si>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</si>
  <si>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</si>
  <si>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</si>
  <si>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</si>
  <si>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</si>
  <si>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</si>
  <si>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</si>
  <si>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</si>
  <si>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</si>
  <si>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</si>
  <si>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</si>
  <si>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</si>
  <si>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</si>
  <si>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</si>
  <si>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</si>
  <si>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</si>
  <si>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</si>
  <si>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</si>
  <si>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</si>
  <si>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</si>
  <si>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</si>
  <si>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</si>
  <si>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</si>
  <si>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</si>
  <si>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</si>
  <si>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</si>
  <si>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</si>
  <si>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</si>
  <si>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</si>
  <si>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</si>
  <si>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</si>
  <si>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</si>
  <si>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</si>
  <si>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</si>
  <si>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</si>
  <si>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</si>
  <si>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</si>
  <si>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</si>
  <si>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</si>
  <si>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</si>
  <si>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</si>
  <si>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</si>
  <si>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</si>
  <si>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</si>
  <si>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</si>
  <si>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</si>
  <si>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</si>
  <si>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</si>
  <si>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</si>
  <si>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</si>
  <si>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</si>
  <si>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</si>
  <si>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</si>
  <si>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</si>
  <si>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</si>
  <si>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</si>
  <si>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</si>
  <si>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</si>
  <si>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</si>
  <si>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</si>
  <si>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</si>
  <si>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</si>
  <si>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</si>
  <si>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</si>
  <si>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</si>
  <si>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</si>
  <si>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</si>
  <si>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</si>
  <si>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</si>
  <si>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</si>
  <si>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</si>
  <si>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</si>
  <si>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</si>
  <si>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</si>
  <si>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</si>
  <si>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</si>
  <si>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</si>
  <si>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</si>
  <si>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</si>
  <si>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</si>
  <si>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</si>
  <si>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</si>
  <si>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</si>
  <si>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</si>
  <si>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</si>
  <si>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</si>
  <si>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</si>
  <si>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</si>
  <si>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</si>
  <si>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</si>
  <si>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</si>
  <si>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</si>
  <si>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</si>
  <si>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</si>
  <si>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</si>
  <si>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</si>
  <si>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</si>
  <si>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</si>
  <si>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</si>
  <si>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</si>
  <si>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</si>
  <si>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</si>
  <si>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</si>
  <si>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</si>
  <si>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</si>
  <si>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</si>
  <si>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</si>
  <si>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</si>
  <si>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</si>
  <si>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</si>
  <si>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</si>
  <si>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</si>
  <si>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</si>
  <si>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</si>
  <si>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</si>
  <si>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</si>
  <si>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</si>
  <si>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</si>
  <si>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</si>
  <si>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</si>
  <si>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</si>
  <si>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</si>
  <si>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</si>
  <si>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</si>
  <si>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</si>
  <si>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</si>
  <si>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</si>
  <si>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</si>
  <si>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</si>
  <si>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</si>
  <si>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</si>
  <si>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</si>
  <si>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</si>
  <si>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</si>
  <si>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</si>
  <si>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</si>
  <si>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</si>
  <si>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</si>
  <si>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</si>
  <si>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</si>
  <si>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</si>
  <si>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</si>
  <si>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</si>
  <si>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</si>
  <si>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</si>
  <si>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</si>
  <si>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</si>
  <si>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</si>
  <si>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</si>
  <si>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</si>
  <si>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</si>
  <si>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</si>
  <si>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</si>
  <si>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</si>
  <si>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</si>
  <si>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</si>
  <si>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</si>
  <si>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</si>
  <si>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</si>
  <si>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</si>
  <si>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</si>
  <si>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</si>
  <si>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</si>
  <si>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</si>
  <si>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</si>
  <si>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</si>
  <si>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</si>
  <si>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</si>
  <si>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</si>
  <si>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</si>
  <si>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</si>
  <si>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</si>
  <si>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</si>
  <si>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</si>
  <si>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</si>
  <si>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</si>
  <si>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</si>
  <si>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</si>
  <si>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</si>
  <si>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</si>
  <si>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</si>
  <si>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</si>
  <si>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</si>
  <si>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</si>
  <si>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</si>
  <si>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</si>
  <si>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</si>
  <si>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</si>
  <si>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</si>
  <si>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</si>
  <si>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</si>
  <si>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</si>
  <si>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</si>
  <si>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</si>
  <si>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</si>
  <si>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</si>
  <si>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</si>
  <si>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</si>
  <si>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</si>
  <si>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</si>
  <si>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</si>
  <si>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</si>
  <si>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</si>
  <si>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</si>
  <si>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</si>
  <si>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</si>
  <si>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</si>
  <si>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</si>
  <si>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</si>
  <si>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</si>
  <si>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</si>
  <si>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</si>
  <si>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</si>
  <si>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</si>
  <si>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</si>
  <si>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</si>
  <si>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</si>
  <si>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</si>
  <si>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</si>
  <si>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</si>
  <si>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</si>
  <si>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</si>
  <si>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</si>
  <si>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</si>
  <si>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</si>
  <si>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</si>
  <si>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</si>
  <si>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</si>
  <si>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</si>
  <si>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</si>
  <si>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</si>
  <si>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</si>
  <si>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</si>
  <si>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</si>
  <si>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</si>
  <si>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</si>
  <si>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</si>
  <si>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</si>
  <si>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</si>
  <si>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</si>
  <si>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</si>
  <si>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</si>
  <si>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</si>
  <si>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</si>
  <si>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</si>
  <si>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</si>
  <si>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</si>
  <si>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</si>
  <si>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</si>
  <si>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</si>
  <si>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</si>
  <si>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</si>
  <si>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</si>
  <si>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</si>
  <si>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</si>
  <si>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</si>
  <si>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</si>
  <si>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</si>
  <si>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</si>
  <si>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</si>
  <si>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</si>
  <si>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</si>
  <si>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</si>
  <si>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</si>
  <si>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</si>
  <si>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</si>
  <si>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</si>
  <si>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</si>
  <si>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</si>
  <si>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</si>
  <si>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</si>
  <si>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</si>
  <si>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</si>
  <si>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</si>
  <si>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</si>
  <si>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</si>
  <si>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</si>
  <si>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</si>
  <si>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</si>
  <si>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</si>
  <si>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</si>
  <si>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</si>
  <si>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</si>
  <si>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</si>
  <si>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</si>
  <si>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</si>
  <si>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</si>
  <si>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</si>
  <si>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</si>
  <si>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</si>
  <si>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</si>
  <si>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</si>
  <si>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</si>
  <si>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</si>
  <si>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</si>
  <si>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</si>
  <si>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</si>
  <si>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</si>
  <si>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</si>
  <si>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</si>
  <si>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</si>
  <si>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</si>
  <si>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</si>
  <si>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</si>
  <si>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</si>
  <si>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</si>
  <si>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</si>
  <si>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</si>
  <si>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</si>
  <si>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</si>
  <si>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</si>
  <si>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</si>
  <si>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</si>
  <si>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</si>
  <si>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</si>
  <si>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</si>
  <si>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</si>
  <si>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</si>
  <si>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</si>
  <si>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</si>
  <si>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</si>
  <si>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</si>
  <si>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</si>
  <si>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</si>
  <si>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</si>
  <si>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</si>
  <si>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</si>
  <si>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</si>
  <si>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</si>
  <si>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</si>
  <si>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</si>
  <si>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</si>
  <si>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</si>
  <si>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</si>
  <si>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</si>
  <si>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</si>
  <si>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</si>
  <si>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</si>
  <si>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</si>
  <si>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</si>
  <si>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</si>
  <si>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</si>
  <si>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</si>
  <si>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</si>
  <si>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</si>
  <si>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</si>
  <si>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</si>
  <si>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</si>
  <si>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</si>
  <si>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</si>
  <si>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</si>
  <si>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</si>
  <si>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</si>
  <si>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</si>
  <si>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</si>
  <si>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</si>
  <si>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</si>
  <si>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</si>
  <si>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</si>
  <si>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</si>
  <si>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</si>
  <si>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</si>
  <si>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</si>
  <si>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</si>
  <si>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</si>
  <si>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</si>
  <si>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</si>
  <si>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</si>
  <si>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</si>
  <si>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</si>
  <si>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</si>
  <si>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</si>
  <si>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</si>
  <si>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</si>
  <si>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</si>
  <si>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</si>
  <si>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</si>
  <si>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</si>
  <si>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</si>
  <si>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</si>
  <si>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</si>
  <si>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</si>
  <si>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</si>
  <si>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</si>
  <si>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</si>
  <si>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</si>
  <si>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</si>
  <si>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</si>
  <si>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</si>
  <si>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</si>
  <si>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</si>
  <si>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</si>
  <si>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</si>
  <si>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</si>
  <si>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</si>
  <si>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</si>
  <si>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</si>
  <si>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</si>
  <si>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</si>
  <si>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</si>
  <si>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</si>
  <si>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</si>
  <si>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</si>
  <si>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</si>
  <si>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</si>
  <si>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</si>
  <si>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</si>
  <si>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</si>
  <si>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</si>
  <si>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</si>
  <si>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</si>
  <si>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</si>
  <si>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</si>
  <si>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</si>
  <si>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</si>
  <si>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</si>
  <si>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</si>
  <si>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</si>
  <si>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</si>
  <si>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</si>
  <si>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</si>
  <si>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</si>
  <si>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</si>
  <si>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</si>
  <si>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</si>
  <si>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</si>
  <si>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</si>
  <si>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</si>
  <si>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</si>
  <si>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</si>
  <si>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</si>
  <si>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</si>
  <si>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</si>
  <si>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</si>
  <si>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</si>
  <si>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</si>
  <si>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</si>
  <si>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</si>
  <si>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</si>
  <si>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</si>
  <si>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</si>
  <si>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</si>
  <si>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</si>
  <si>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</si>
  <si>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</si>
  <si>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</si>
  <si>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</si>
  <si>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</si>
  <si>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</si>
  <si>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</si>
  <si>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</si>
  <si>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</si>
  <si>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</si>
  <si>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</si>
  <si>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</si>
  <si>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</si>
  <si>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</si>
  <si>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</si>
  <si>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</si>
  <si>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</si>
  <si>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</si>
  <si>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</si>
  <si>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</si>
  <si>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</si>
  <si>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</si>
  <si>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</si>
  <si>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</si>
  <si>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</si>
  <si>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</si>
  <si>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</si>
  <si>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</si>
  <si>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</si>
  <si>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</si>
  <si>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</si>
  <si>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</si>
  <si>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</si>
  <si>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</si>
  <si>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</si>
  <si>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</si>
  <si>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</si>
  <si>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</si>
  <si>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</si>
  <si>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</si>
  <si>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</si>
  <si>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</si>
  <si>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</si>
  <si>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</si>
  <si>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</si>
  <si>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</si>
  <si>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</si>
  <si>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</si>
  <si>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</si>
  <si>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</si>
  <si>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</si>
  <si>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</si>
  <si>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</si>
  <si>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</si>
  <si>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</si>
  <si>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</si>
  <si>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</si>
  <si>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</si>
  <si>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</si>
  <si>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</si>
  <si>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</si>
  <si>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</si>
  <si>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</si>
  <si>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</si>
  <si>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</si>
  <si>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</si>
  <si>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</si>
  <si>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</si>
  <si>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</si>
  <si>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</si>
  <si>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</si>
  <si>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</si>
  <si>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</si>
  <si>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</si>
  <si>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</si>
  <si>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</si>
  <si>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</si>
  <si>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</si>
  <si>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</si>
  <si>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</si>
  <si>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</si>
  <si>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</si>
  <si>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</si>
  <si>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</si>
  <si>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</si>
  <si>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</si>
  <si>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</si>
  <si>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</si>
  <si>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</si>
  <si>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</si>
  <si>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</si>
  <si>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</si>
  <si>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</si>
  <si>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</si>
  <si>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</si>
  <si>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</si>
  <si>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</si>
  <si>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</si>
  <si>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</si>
  <si>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</si>
  <si>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</si>
  <si>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</si>
  <si>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</si>
  <si>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</si>
  <si>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</si>
  <si>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</si>
  <si>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</si>
  <si>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</si>
  <si>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</si>
  <si>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</si>
  <si>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</si>
  <si>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</si>
  <si>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</si>
  <si>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</si>
  <si>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</si>
  <si>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</si>
  <si>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</si>
  <si>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</si>
  <si>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</si>
  <si>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</si>
  <si>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</si>
  <si>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</si>
  <si>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</si>
  <si>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</si>
  <si>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</si>
  <si>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</si>
  <si>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</si>
  <si>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</si>
  <si>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</si>
  <si>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</si>
  <si>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</si>
  <si>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</si>
  <si>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</si>
  <si>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</si>
  <si>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</si>
  <si>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</si>
  <si>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</si>
  <si>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</si>
  <si>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</si>
  <si>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</si>
  <si>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</si>
  <si>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</si>
  <si>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</si>
  <si>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</si>
  <si>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</si>
  <si>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</si>
  <si>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</si>
  <si>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</si>
  <si>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</si>
  <si>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</si>
  <si>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</si>
  <si>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</si>
  <si>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</si>
  <si>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</si>
  <si>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</si>
  <si>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</si>
  <si>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</si>
  <si>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</si>
  <si>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</si>
  <si>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</si>
  <si>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</si>
  <si>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</si>
  <si>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</si>
  <si>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</si>
  <si>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</si>
  <si>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</si>
  <si>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</si>
  <si>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</si>
  <si>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</si>
  <si>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</si>
  <si>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</si>
  <si>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</si>
  <si>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</si>
  <si>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</si>
  <si>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</si>
  <si>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</si>
  <si>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</si>
  <si>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</si>
  <si>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</si>
  <si>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</si>
  <si>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</si>
  <si>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</si>
  <si>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</si>
  <si>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</si>
  <si>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</si>
  <si>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</si>
  <si>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</si>
  <si>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</si>
  <si>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</si>
  <si>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</si>
  <si>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</si>
  <si>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</si>
  <si>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</si>
  <si>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</si>
  <si>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</si>
  <si>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</si>
  <si>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</si>
  <si>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</si>
  <si>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</si>
  <si>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</si>
  <si>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</si>
  <si>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</si>
  <si>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</si>
  <si>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</si>
  <si>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</si>
  <si>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</si>
  <si>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</si>
  <si>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</si>
  <si>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</si>
  <si>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</si>
  <si>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</si>
  <si>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</si>
  <si>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</si>
  <si>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</si>
  <si>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</si>
  <si>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</si>
  <si>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</si>
  <si>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</si>
  <si>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</si>
  <si>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</si>
  <si>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</si>
  <si>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</si>
  <si>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</si>
  <si>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</si>
  <si>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</si>
  <si>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</si>
  <si>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</si>
  <si>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</si>
  <si>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</si>
  <si>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</si>
  <si>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</si>
  <si>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</si>
  <si>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</si>
  <si>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</si>
  <si>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</si>
  <si>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</si>
  <si>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</si>
  <si>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</si>
  <si>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</si>
  <si>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</si>
  <si>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</si>
  <si>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</si>
  <si>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</si>
  <si>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</si>
  <si>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</si>
  <si>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</si>
  <si>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</si>
  <si>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</si>
  <si>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</si>
  <si>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</si>
  <si>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</si>
  <si>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</si>
  <si>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</si>
  <si>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</si>
  <si>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</si>
  <si>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</si>
  <si>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</si>
  <si>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</si>
  <si>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</si>
  <si>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</si>
  <si>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</si>
  <si>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</si>
  <si>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</si>
  <si>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</si>
  <si>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</si>
  <si>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</si>
  <si>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</si>
  <si>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</si>
  <si>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</si>
  <si>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</si>
  <si>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</si>
  <si>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</si>
  <si>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</si>
  <si>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</si>
  <si>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</si>
  <si>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</si>
  <si>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</si>
  <si>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</si>
  <si>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</si>
  <si>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</si>
  <si>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</si>
  <si>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</si>
  <si>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</si>
  <si>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</si>
  <si>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</si>
  <si>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</si>
  <si>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</si>
  <si>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</si>
  <si>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</si>
  <si>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</si>
  <si>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</si>
  <si>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</si>
  <si>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</si>
  <si>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</si>
  <si>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</si>
  <si>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</si>
  <si>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</si>
  <si>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</si>
  <si>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</si>
  <si>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</si>
  <si>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</si>
  <si>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</si>
  <si>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</si>
  <si>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</si>
  <si>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</si>
  <si>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</si>
  <si>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</si>
  <si>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</si>
  <si>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</si>
  <si>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</si>
  <si>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</si>
  <si>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</si>
  <si>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</si>
  <si>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</si>
  <si>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</si>
  <si>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</si>
  <si>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</si>
  <si>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</si>
  <si>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</si>
  <si>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</si>
  <si>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</si>
  <si>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</si>
  <si>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</si>
  <si>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</si>
  <si>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</si>
  <si>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</si>
  <si>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</si>
  <si>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</si>
  <si>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</si>
  <si>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</si>
  <si>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</si>
  <si>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</si>
  <si>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</si>
  <si>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</si>
  <si>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</si>
  <si>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</si>
  <si>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</si>
  <si>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</si>
  <si>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</si>
  <si>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</si>
  <si>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</si>
  <si>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</si>
  <si>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</si>
  <si>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</si>
  <si>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</si>
  <si>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</si>
  <si>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</si>
  <si>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</si>
  <si>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</si>
  <si>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</si>
  <si>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</si>
  <si>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</si>
  <si>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</si>
  <si>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</si>
  <si>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</si>
  <si>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</si>
  <si>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</si>
  <si>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</si>
  <si>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</si>
  <si>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</si>
  <si>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</si>
  <si>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</si>
  <si>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</si>
  <si>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</si>
  <si>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</si>
  <si>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</si>
  <si>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</si>
  <si>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</si>
  <si>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</si>
  <si>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</si>
  <si>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</si>
  <si>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</si>
  <si>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</si>
  <si>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</si>
  <si>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</si>
  <si>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</si>
  <si>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</si>
  <si>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</si>
  <si>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</si>
  <si>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</si>
  <si>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</si>
  <si>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</si>
  <si>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</si>
  <si>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</si>
  <si>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</si>
  <si>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</si>
  <si>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</si>
  <si>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</si>
  <si>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</si>
  <si>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</si>
  <si>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</si>
  <si>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</si>
  <si>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</si>
  <si>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</si>
  <si>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</si>
  <si>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</si>
  <si>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</si>
  <si>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</si>
  <si>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</si>
  <si>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</si>
  <si>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</si>
  <si>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</si>
  <si>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</si>
  <si>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</si>
  <si>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</si>
  <si>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</si>
  <si>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</si>
  <si>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</si>
  <si>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</si>
  <si>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</si>
  <si>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</si>
  <si>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</si>
  <si>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</si>
  <si>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</si>
  <si>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</si>
  <si>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</si>
  <si>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</si>
  <si>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</si>
  <si>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</si>
  <si>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</si>
  <si>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</si>
  <si>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</si>
  <si>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</si>
  <si>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</si>
  <si>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</si>
  <si>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</si>
  <si>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</si>
  <si>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</si>
  <si>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</si>
  <si>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</si>
  <si>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</si>
  <si>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</si>
  <si>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</si>
  <si>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</si>
  <si>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</si>
  <si>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</si>
  <si>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</si>
  <si>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</si>
  <si>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</si>
  <si>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</si>
  <si>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</si>
  <si>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</si>
  <si>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</si>
  <si>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</si>
  <si>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</si>
  <si>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</si>
  <si>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</si>
  <si>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</si>
  <si>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</si>
  <si>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</si>
  <si>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</si>
  <si>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</si>
  <si>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</si>
  <si>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</si>
  <si>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</si>
  <si>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</si>
  <si>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</si>
  <si>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</si>
  <si>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</si>
  <si>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</si>
  <si>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</si>
  <si>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</si>
  <si>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</si>
  <si>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</si>
  <si>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</si>
  <si>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</si>
  <si>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</si>
  <si>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</si>
  <si>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</si>
  <si>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</si>
  <si>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</si>
  <si>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</si>
  <si>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</si>
  <si>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</si>
  <si>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</si>
  <si>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</si>
  <si>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</si>
  <si>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</si>
  <si>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</si>
  <si>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</si>
  <si>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</si>
  <si>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</si>
  <si>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</si>
  <si>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</si>
  <si>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</si>
  <si>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</si>
  <si>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</si>
  <si>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</si>
  <si>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</si>
  <si>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</si>
  <si>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</si>
  <si>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</si>
  <si>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</si>
  <si>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</si>
  <si>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</si>
  <si>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</si>
  <si>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</si>
  <si>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</si>
  <si>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</si>
  <si>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</si>
  <si>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</si>
  <si>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</si>
  <si>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</si>
  <si>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</si>
  <si>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</si>
  <si>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</si>
  <si>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</si>
  <si>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</si>
  <si>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</si>
  <si>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</si>
  <si>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</si>
  <si>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</si>
  <si>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</si>
  <si>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</si>
  <si>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</si>
  <si>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</si>
  <si>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</si>
  <si>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</si>
  <si>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</si>
  <si>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</si>
  <si>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</si>
  <si>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</si>
  <si>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</si>
  <si>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</si>
  <si>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</si>
  <si>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</si>
  <si>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</si>
  <si>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</si>
  <si>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</si>
  <si>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</si>
  <si>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</si>
  <si>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</si>
  <si>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</si>
  <si>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</si>
  <si>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</si>
  <si>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</si>
  <si>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</si>
  <si>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</si>
  <si>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</si>
  <si>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</si>
  <si>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</si>
  <si>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</si>
  <si>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</si>
  <si>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</si>
  <si>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</si>
  <si>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</si>
  <si>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</si>
  <si>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</si>
  <si>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</si>
  <si>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</si>
  <si>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</si>
  <si>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</si>
  <si>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</si>
  <si>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</si>
  <si>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</si>
  <si>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</si>
  <si>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</si>
  <si>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</si>
  <si>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</si>
  <si>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</si>
  <si>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</si>
  <si>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</si>
  <si>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</si>
  <si>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</si>
  <si>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</si>
  <si>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</si>
  <si>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</si>
  <si>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</si>
  <si>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</si>
  <si>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</si>
  <si>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</si>
  <si>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</si>
  <si>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</si>
  <si>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</si>
  <si>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</si>
  <si>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</si>
  <si>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</si>
  <si>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</si>
  <si>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</si>
  <si>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</si>
  <si>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</si>
  <si>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</si>
  <si>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</si>
  <si>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</si>
  <si>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</si>
  <si>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</si>
  <si>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</si>
  <si>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</si>
  <si>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</si>
  <si>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</si>
  <si>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</si>
  <si>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</si>
  <si>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</si>
  <si>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</si>
  <si>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</si>
  <si>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</si>
  <si>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</si>
  <si>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</si>
  <si>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</si>
  <si>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</si>
  <si>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</si>
  <si>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</si>
  <si>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</si>
  <si>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</si>
  <si>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</si>
  <si>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</si>
  <si>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</si>
  <si>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</si>
  <si>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</si>
  <si>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</si>
  <si>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</si>
  <si>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</si>
  <si>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</si>
  <si>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</si>
  <si>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</si>
  <si>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</si>
  <si>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</si>
  <si>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</si>
  <si>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</si>
  <si>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</si>
  <si>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</si>
  <si>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</si>
  <si>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</si>
  <si>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</si>
  <si>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</si>
  <si>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</si>
  <si>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</si>
  <si>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</si>
  <si>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</si>
  <si>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</si>
  <si>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</si>
  <si>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</si>
  <si>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</si>
  <si>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</si>
  <si>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</si>
  <si>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</si>
  <si>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</si>
  <si>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</si>
  <si>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</si>
  <si>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</si>
  <si>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</si>
  <si>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</si>
  <si>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</si>
  <si>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</si>
  <si>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</si>
  <si>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</si>
  <si>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</si>
  <si>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</si>
  <si>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</si>
  <si>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</si>
  <si>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</si>
  <si>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</si>
  <si>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</si>
  <si>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</si>
  <si>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</si>
  <si>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</si>
  <si>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</si>
  <si>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</si>
  <si>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</si>
  <si>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</si>
  <si>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</si>
  <si>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</si>
  <si>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</si>
  <si>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</si>
  <si>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</si>
  <si>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</si>
  <si>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</si>
  <si>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</si>
  <si>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</si>
  <si>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</si>
  <si>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</si>
  <si>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</si>
  <si>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</si>
  <si>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</si>
  <si>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</si>
  <si>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</si>
  <si>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</si>
  <si>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</si>
  <si>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</si>
  <si>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</si>
  <si>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</si>
  <si>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</si>
  <si>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</si>
  <si>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</si>
  <si>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</si>
  <si>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</si>
  <si>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</si>
  <si>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</si>
  <si>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</si>
  <si>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</si>
  <si>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</si>
  <si>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</si>
  <si>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</si>
  <si>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</si>
  <si>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</si>
  <si>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</si>
  <si>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</si>
  <si>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</si>
  <si>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</si>
  <si>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</si>
  <si>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</si>
  <si>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</si>
  <si>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</si>
  <si>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</si>
  <si>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</si>
  <si>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</si>
  <si>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</si>
  <si>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</si>
  <si>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</si>
  <si>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</si>
  <si>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</si>
  <si>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</si>
  <si>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</si>
  <si>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</si>
  <si>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</si>
  <si>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</si>
  <si>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</si>
  <si>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</si>
  <si>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</si>
  <si>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</si>
  <si>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</si>
  <si>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</si>
  <si>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</si>
  <si>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</si>
  <si>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</si>
  <si>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</si>
  <si>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</si>
  <si>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</si>
  <si>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</si>
  <si>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</si>
  <si>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</si>
  <si>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</si>
  <si>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</si>
  <si>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</si>
  <si>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</si>
  <si>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</si>
  <si>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</si>
  <si>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</si>
  <si>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</si>
  <si>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</si>
  <si>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</si>
  <si>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</si>
  <si>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</si>
  <si>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</si>
  <si>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</si>
  <si>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</si>
  <si>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</si>
  <si>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</si>
  <si>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</si>
  <si>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</si>
  <si>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</si>
  <si>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</si>
  <si>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</si>
  <si>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</si>
  <si>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</si>
  <si>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</si>
  <si>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</si>
  <si>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</si>
  <si>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</si>
  <si>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</si>
  <si>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</si>
  <si>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</si>
  <si>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</si>
  <si>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</si>
  <si>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</si>
  <si>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</si>
  <si>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</si>
  <si>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</si>
  <si>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</si>
  <si>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</si>
  <si>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</si>
  <si>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</si>
  <si>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</si>
  <si>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</si>
  <si>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</si>
  <si>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</si>
  <si>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</si>
  <si>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</si>
  <si>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</si>
  <si>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</si>
  <si>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</si>
  <si>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</si>
  <si>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</si>
  <si>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</si>
  <si>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</si>
  <si>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</si>
  <si>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</si>
  <si>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</si>
  <si>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</si>
  <si>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</si>
  <si>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</si>
  <si>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</si>
  <si>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</si>
  <si>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</si>
  <si>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</si>
  <si>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</si>
  <si>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</si>
  <si>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</si>
  <si>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</si>
  <si>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</si>
  <si>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</si>
  <si>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</si>
  <si>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</si>
  <si>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</si>
  <si>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</si>
  <si>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</si>
  <si>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</si>
  <si>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</si>
  <si>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</si>
  <si>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</si>
  <si>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</si>
  <si>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</si>
  <si>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</si>
  <si>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</si>
  <si>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</si>
  <si>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</si>
  <si>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</si>
  <si>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</si>
  <si>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</si>
  <si>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</si>
  <si>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</si>
  <si>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</si>
  <si>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</si>
  <si>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</si>
  <si>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</si>
  <si>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</si>
  <si>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</si>
  <si>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</si>
  <si>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</si>
  <si>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</si>
  <si>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</si>
  <si>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</si>
  <si>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</si>
  <si>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</si>
  <si>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</si>
  <si>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</si>
  <si>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</si>
  <si>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</si>
  <si>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</si>
  <si>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</si>
  <si>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</si>
  <si>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</si>
  <si>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</si>
  <si>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</si>
  <si>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</si>
  <si>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</si>
  <si>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</si>
  <si>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</si>
  <si>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</si>
  <si>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</si>
  <si>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</si>
  <si>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</si>
  <si>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</si>
  <si>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</si>
  <si>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</si>
  <si>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</si>
  <si>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</si>
  <si>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</si>
  <si>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</si>
  <si>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</si>
  <si>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</si>
  <si>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</si>
  <si>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</si>
  <si>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</si>
  <si>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</si>
  <si>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</si>
  <si>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</si>
  <si>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</si>
  <si>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</si>
  <si>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</si>
  <si>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</si>
  <si>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</si>
  <si>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</si>
  <si>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</si>
  <si>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</si>
  <si>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</si>
  <si>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</si>
  <si>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</si>
  <si>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</si>
  <si>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</si>
  <si>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</si>
  <si>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</si>
  <si>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</si>
  <si>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</si>
  <si>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</si>
  <si>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</si>
  <si>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</si>
  <si>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</si>
  <si>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</si>
  <si>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</si>
  <si>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</si>
  <si>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</si>
  <si>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</si>
  <si>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</si>
  <si>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</si>
  <si>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</si>
  <si>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</si>
  <si>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</si>
  <si>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</si>
  <si>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</si>
  <si>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</si>
  <si>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</si>
  <si>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</si>
  <si>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</si>
  <si>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</si>
  <si>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</si>
  <si>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</si>
  <si>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</si>
  <si>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</si>
  <si>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</si>
  <si>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</si>
  <si>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</si>
  <si>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</si>
  <si>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</si>
  <si>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</si>
  <si>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</si>
  <si>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</si>
  <si>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</si>
  <si>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</si>
  <si>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</si>
  <si>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</si>
  <si>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</si>
  <si>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</si>
  <si>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</si>
  <si>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</si>
  <si>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</si>
  <si>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</si>
  <si>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</si>
  <si>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</si>
  <si>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</si>
  <si>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</si>
  <si>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</si>
  <si>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</si>
  <si>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</si>
  <si>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</si>
  <si>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</si>
  <si>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</si>
  <si>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</si>
  <si>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</si>
  <si>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</si>
  <si>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PCM-20251102-00000306</t>
  </si>
  <si>
    <t xml:space="preserve">site located inside Qadiya team at gate face  access Road  issue all roads leading to site closed </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</si>
  <si>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</si>
  <si>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</si>
  <si>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</si>
  <si>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</si>
  <si>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</si>
  <si>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 xml:space="preserve">night access issue / USF area team will check morning </t>
  </si>
  <si>
    <t>PCM-20251102-00000219</t>
  </si>
  <si>
    <t>NO PCM</t>
  </si>
  <si>
    <t>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</si>
  <si>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</si>
  <si>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</si>
  <si>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</si>
  <si>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</si>
  <si>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</si>
  <si>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</si>
  <si>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PCM-20251102-00000288</t>
  </si>
  <si>
    <t>TEam moved need 30 min</t>
  </si>
  <si>
    <t>PCM-20251102-00000087</t>
  </si>
  <si>
    <t>Minor</t>
  </si>
  <si>
    <t xml:space="preserve">Sector flapping at LTE due to RM issue under arrangement </t>
  </si>
  <si>
    <t xml:space="preserve"> PCM-20251102-00000109</t>
  </si>
  <si>
    <t>site under night access  due to Site located in deep desert &amp; dangerous area and team will check by morning // 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</si>
</sst>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7" totalsRowShown="0" headerRowDxfId="174" dataDxfId="173" headerRowBorderDxfId="171" tableBorderDxfId="172" totalsRowBorderDxfId="170">
  <autoFilter ref="A1:L1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7" dataDxfId="156" headerRowBorderDxfId="154" tableBorderDxfId="155" totalsRowBorderDxfId="153">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4" totalsRowShown="0" headerRowDxfId="64" dataDxfId="63" headerRowBorderDxfId="61" tableBorderDxfId="62">
  <autoFilter ref="A1:L10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9" totalsRowShown="0" headerRowDxfId="48" dataDxfId="47" headerRowBorderDxfId="45" tableBorderDxfId="46" totalsRowBorderDxfId="44">
  <autoFilter ref="A1:L10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6" totalsRowShown="0" headerRowDxfId="31" dataDxfId="30" headerRowBorderDxfId="28" tableBorderDxfId="29">
  <autoFilter ref="A1:L3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7"/>
  <sheetViews>
    <sheetView workbookViewId="0">
      <selection activeCell="G14" sqref="G14"/>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300.24376111110905</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45963.192187037035</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45963.192187037035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45963.192187037035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45963.192187037035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45963.192187037035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45963.192187037035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45963.192187037035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45963.192187037035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45963.192187037035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45963.192187037035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45963.192187037035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45963.192187037035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45963.192187037035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45963.192187037035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45963.192187037035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45963.192187037035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45963.192187037035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45963.192187037035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45963.192187037035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45963.192187037035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45963.192187037035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45963.192187037035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45963.192187037035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45963.192187037035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45963.192187037035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45963.192187037035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45963.192187037035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45963.192187037035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45963.192187037035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45963.192187037035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45963.192187037035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45963.192187037035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45963.192187037035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45963.192187037035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45963.192187037035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45963.192187037035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45963.192187037035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45963.192187037035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45963.192187037035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45963.192187037035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45963.192187037035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45963.192187037035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45963.192187037035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45963.192187037035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45963.192187037035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45963.192187037035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45963.192187037035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45963.192187037035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45963.192187037035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45963.192187037035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45963.192187037035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45963.192187037035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45963.192187037035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45963.192187037035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45963.192187037035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45963.192187037035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45963.192187037035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45963.192187037035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45963.192187037035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45963.192187037035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45963.192187037035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45963.192187037035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45963.192187037035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45963.192187037035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45963.192187037035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45963.192187037035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45963.192187037035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45963.192187037035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45963.192187037035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45963.192187037035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45963.192187037035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45963.192187037035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45963.192187037035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45963.192187037035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45963.192187037035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45963.192187037035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45963.192187037035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45963.192187037035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45963.192187037035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45963.192187037035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45963.192187037035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45963.192187037035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45963.192187037035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45963.192187037035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45963.192187037035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45963.192187037035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45963.192187037035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45963.192187037035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45963.192187037035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45963.192187037035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45963.192187037035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45963.192187037035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45963.192187037035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45963.192187037035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45963.192187037035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45963.192187037035</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45963.192187037035</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45963.192187037035</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45963.192187037035</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45963.192187037035</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45963.192187037035</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45963.192187037035</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45963.192187037035</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45963.192187037035</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45963.192187037035</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45963.192187037035</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45963.192187037035</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45963.192187037035</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45963.192187037035</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45963.192187037035</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45963.192187037035</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45963.192187037035</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45963.192187037035</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45963.192187037035</v>
      </c>
      <c r="H116" s="135"/>
      <c r="I116" s="133" t="str">
        <f>IFERROR(VLOOKUP(D116,DB!A:F,6,0),"")</f>
        <v/>
      </c>
      <c r="J116" s="133" t="str">
        <f>IFERROR(VLOOKUP(D116,DB!A:G,7,0),"")</f>
        <v/>
      </c>
      <c r="K116" s="137"/>
      <c r="L116" s="138" t="str">
        <f>IFERROR(VLOOKUP(D116,DB!A:I,9,0),"")</f>
        <v/>
      </c>
    </row>
    <row r="117" spans="1:12" ht="15" customHeight="1">
      <c r="A117" s="144"/>
      <c r="B117" s="145" t="str">
        <f>IFERROR(VLOOKUP(D117,DB!A:K,11,0),"")</f>
        <v/>
      </c>
      <c r="C117" s="145"/>
      <c r="D117" s="145"/>
      <c r="E117" s="146"/>
      <c r="F117" s="147"/>
      <c r="G117" s="148">
        <f ca="1">IFERROR(NOW()-F117,"")</f>
        <v>45963.192187037035</v>
      </c>
      <c r="H117" s="147"/>
      <c r="I117" s="145" t="str">
        <f>IFERROR(VLOOKUP(D117,DB!A:F,6,0),"")</f>
        <v/>
      </c>
      <c r="J117" s="145" t="str">
        <f>IFERROR(VLOOKUP(D117,DB!A:G,7,0),"")</f>
        <v/>
      </c>
      <c r="K117" s="149"/>
      <c r="L117" s="150" t="str">
        <f>IFERROR(VLOOKUP(D117,DB!A:I,9,0),"")</f>
        <v/>
      </c>
    </row>
  </sheetData>
  <customSheetViews>
    <customSheetView guid="{F6042A99-DD27-4453-835D-0834D95730CC}" filter="1" showAutoFilter="1">
      <pageMargins left="0" right="0" top="0" bottom="0" header="0" footer="0"/>
      <autoFilter ref="B1:M1" xr:uid="{B810C33C-1B53-48A5-AE93-EC4029D941AF}"/>
    </customSheetView>
  </customSheetViews>
  <dataValidations count="2">
    <dataValidation allowBlank="1" showInputMessage="1" showErrorMessage="1" sqref="E1" xr:uid="{5DBA255D-CDD9-49FB-AD3C-AF70AB4EE696}"/>
    <dataValidation type="list" allowBlank="1" showInputMessage="1" showErrorMessage="1" sqref="E2:E1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workbookViewId="0">
      <selection activeCell="F7" sqref="F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138.19234907407372</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4.4501037037043716</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v>45962.773888888885</v>
      </c>
      <c r="G5" s="115">
        <f ca="1">IFERROR(NOW()-F5,"-")</f>
        <v>0.41829814814991551</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1</v>
      </c>
      <c r="D6" s="18" t="s">
        <v>25661</v>
      </c>
      <c r="E6" s="113" t="s">
        <v>39021</v>
      </c>
      <c r="F6" s="114">
        <v>45963.171712962961</v>
      </c>
      <c r="G6" s="115">
        <f ca="1">IFERROR(NOW()-F6,"-")</f>
        <v>2.0474074073717929E-2</v>
      </c>
      <c r="H6" s="114">
        <v>45963.106851851851</v>
      </c>
      <c r="I6" s="18" t="str">
        <f>IFERROR(VLOOKUP(D6,DB!A:F,6,0),"")</f>
        <v>Generator-SG</v>
      </c>
      <c r="J6" s="18" t="str">
        <f>IFERROR(VLOOKUP(D6,DB!A:G,7,0),"")</f>
        <v>Vandalized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45963.192187037035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45963.192187037035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45963.192187037035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45963.192187037035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45963.192187037035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45963.192187037035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45963.192187037035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45963.192187037035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45963.192187037035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45963.192187037035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45963.192187037035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45963.192187037035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45963.192187037035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45963.192187037035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45963.192187037035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45963.192187037035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45963.192187037035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45963.192187037035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45963.192187037035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45963.192187037035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45963.192187037035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45963.192187037035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45963.192187037035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45963.192187037035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45963.192187037035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45963.192187037035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45963.192187037035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45963.192187037035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45963.192187037035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45963.192187037035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45963.192187037035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45963.192187037035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45963.192187037035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45963.192187037035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45963.192187037035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45963.192187037035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45963.192187037035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45963.192187037035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45963.192187037035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45963.192187037035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45963.192187037035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45963.192187037035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45963.192187037035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45963.192187037035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45963.192187037035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45963.192187037035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45963.192187037035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45963.192187037035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45963.192187037035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45963.192187037035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45963.192187037035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45963.192187037035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45963.192187037035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45963.192187037035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45963.192187037035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45963.192187037035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45963.192187037035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45963.192187037035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45963.192187037035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45963.192187037035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45963.192187037035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45963.192187037035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45963.192187037035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45963.192187037035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45963.192187037035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45963.192187037035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45963.192187037035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45963.192187037035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45963.192187037035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45963.192187037035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45963.192187037035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45963.192187037035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45963.192187037035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45963.192187037035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45963.192187037035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45963.192187037035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45963.192187037035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45963.192187037035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45963.192187037035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45963.192187037035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45963.192187037035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45963.192187037035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45963.192187037035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45963.192187037035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45963.192187037035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45963.192187037035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45963.192187037035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45963.192187037035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45963.192187037035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45963.192187037035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45963.192187037035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45963.192187037035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45963.192187037035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45963.192187037035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45963.192187037035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45963.192187037035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45963.192187037035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45963.192187037035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45963.192187037035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45963.192187037035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45963.192187037035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45963.192187037035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45963.192187037035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45963.192187037035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45963.192187037035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45963.192187037035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45963.192187037035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45963.192187037035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45963.192187037035</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45963.192187037035</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45963.192187037035</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45963.192187037035</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45963.192187037035</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45963.192187037035</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45963.192187037035</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45963.192187037035</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45963.192187037035</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45963.192187037035</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45963.192187037035</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45963.192187037035</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45963.192187037035</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45963.192187037035</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45963.192187037035</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45963.192187037035</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45963.192187037035</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45963.192187037035</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45963.192187037035</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45963.192187037035</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45963.192187037035</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45963.192187037035</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45963.192187037035</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45963.192187037035</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45963.192187037035</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45963.192187037035</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45963.192187037035</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45963.192187037035</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45963.192187037035</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45963.192187037035</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45963.192187037035</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45963.192187037035</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45963.192187037035</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12"/>
      <c r="B148" s="18" t="str">
        <f>IFERROR(VLOOKUP(D148,DB!A:K,11,0),"")</f>
        <v/>
      </c>
      <c r="C148" s="18"/>
      <c r="D148" s="18"/>
      <c r="E148" s="113"/>
      <c r="F148" s="114"/>
      <c r="G148" s="115">
        <f ca="1">IFERROR(NOW()-F148,"-")</f>
        <v>45963.192187037035</v>
      </c>
      <c r="H148" s="11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0"/>
    </row>
    <row r="149" spans="1:88" ht="31.5" customHeight="1">
      <c r="A149" s="160"/>
      <c r="B149" s="161" t="str">
        <f>IFERROR(VLOOKUP(D149,DB!A:K,11,0),"")</f>
        <v/>
      </c>
      <c r="C149" s="161"/>
      <c r="D149" s="161"/>
      <c r="E149" s="162"/>
      <c r="F149" s="163"/>
      <c r="G149" s="164">
        <f ca="1">IFERROR(NOW()-F149,"-")</f>
        <v>45963.192187037035</v>
      </c>
      <c r="H149" s="163"/>
      <c r="I149" s="161" t="str">
        <f>IFERROR(VLOOKUP(D149,DB!A:F,6,0),"")</f>
        <v/>
      </c>
      <c r="J149" s="161" t="str">
        <f>IFERROR(VLOOKUP(D149,DB!A:G,7,0),"")</f>
        <v/>
      </c>
      <c r="K149" s="165"/>
      <c r="L149" s="161" t="str">
        <f>IFERROR(VLOOKUP(D149,DB!A:I,9,0),"")</f>
        <v/>
      </c>
      <c r="M149" s="161"/>
      <c r="N149" s="161"/>
      <c r="O149" s="161"/>
      <c r="P149" s="161"/>
      <c r="Q149" s="161"/>
      <c r="R149" s="161"/>
      <c r="S149" s="161"/>
      <c r="T149" s="161"/>
      <c r="U149" s="161"/>
      <c r="V149" s="161"/>
      <c r="W149" s="161"/>
      <c r="X149" s="161"/>
      <c r="Y149" s="161"/>
      <c r="Z149" s="161"/>
      <c r="AA149" s="161"/>
      <c r="AB149" s="161"/>
      <c r="AC149" s="161"/>
      <c r="AD149" s="161"/>
      <c r="AE149" s="161"/>
      <c r="AF149" s="161"/>
      <c r="AG149" s="161"/>
      <c r="AH149" s="161"/>
      <c r="AI149" s="161"/>
      <c r="AJ149" s="161"/>
      <c r="AK149" s="161"/>
      <c r="AL149" s="161"/>
      <c r="AM149" s="161"/>
      <c r="AN149" s="161"/>
      <c r="AO149" s="161"/>
      <c r="AP149" s="161"/>
      <c r="AQ149" s="161"/>
      <c r="AR149" s="161"/>
      <c r="AS149" s="161"/>
      <c r="AT149" s="161"/>
      <c r="AU149" s="161"/>
      <c r="AV149" s="161"/>
      <c r="AW149" s="161"/>
      <c r="AX149" s="161"/>
      <c r="AY149" s="161"/>
      <c r="AZ149" s="161"/>
      <c r="BA149" s="161"/>
      <c r="BB149" s="161"/>
      <c r="BC149" s="161"/>
      <c r="BD149" s="161"/>
      <c r="BE149" s="161"/>
      <c r="BF149" s="161"/>
      <c r="BG149" s="161"/>
      <c r="BH149" s="161"/>
      <c r="BI149" s="161"/>
      <c r="BJ149" s="161"/>
      <c r="BK149" s="161"/>
      <c r="BL149" s="161"/>
      <c r="BM149" s="161"/>
      <c r="BN149" s="161"/>
      <c r="BO149" s="161"/>
      <c r="BP149" s="161"/>
      <c r="BQ149" s="161"/>
      <c r="BR149" s="161"/>
      <c r="BS149" s="161"/>
      <c r="BT149" s="161"/>
      <c r="BU149" s="161"/>
      <c r="BV149" s="161"/>
      <c r="BW149" s="161"/>
      <c r="BX149" s="161"/>
      <c r="BY149" s="161"/>
      <c r="BZ149" s="161"/>
      <c r="CA149" s="161"/>
      <c r="CB149" s="161"/>
      <c r="CC149" s="161"/>
      <c r="CD149" s="161"/>
      <c r="CE149" s="161"/>
      <c r="CF149" s="161"/>
      <c r="CG149" s="161"/>
      <c r="CH149" s="161"/>
      <c r="CI149" s="161"/>
      <c r="CJ149" s="166"/>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ca="1">IFERROR(NOW()-F2,"-")</f>
        <v>45963.192187037035</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ref="G3:G45" ca="1" si="0">IFERROR(NOW()-F3,"-")</f>
        <v>45963.192187037035</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45963.192187037035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45963.192187037035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45963.192187037035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45963.192187037035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45963.192187037035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45963.192187037035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45963.192187037035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45963.192187037035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45963.192187037035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45963.192187037035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45963.192187037035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45963.192187037035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45963.192187037035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45963.192187037035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45963.192187037035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45963.192187037035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45963.192187037035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45963.192187037035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45963.192187037035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45963.192187037035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45963.192187037035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45963.192187037035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45963.192187037035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45963.192187037035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45963.192187037035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45963.192187037035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45963.192187037035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45963.192187037035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45963.192187037035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45963.192187037035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45963.192187037035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45963.192187037035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45963.192187037035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45963.192187037035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45963.192187037035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45963.192187037035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45963.192187037035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45963.192187037035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45963.192187037035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45963.192187037035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45963.192187037035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45963.192187037035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ref="G46:G109" ca="1" si="1">IFERROR(NOW()-F46,"-")</f>
        <v>45963.192187037035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45963.192187037035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45963.192187037035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45963.192187037035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45963.192187037035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45963.192187037035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45963.192187037035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45963.192187037035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45963.192187037035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45963.192187037035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45963.192187037035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45963.192187037035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45963.192187037035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45963.192187037035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45963.192187037035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45963.192187037035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45963.192187037035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45963.192187037035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45963.192187037035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45963.192187037035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45963.192187037035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45963.192187037035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45963.192187037035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45963.192187037035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45963.192187037035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45963.192187037035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45963.192187037035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45963.192187037035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45963.192187037035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45963.192187037035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45963.192187037035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45963.192187037035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45963.192187037035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45963.192187037035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45963.192187037035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45963.192187037035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45963.192187037035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45963.192187037035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45963.192187037035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45963.192187037035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45963.192187037035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45963.192187037035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45963.192187037035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45963.192187037035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45963.192187037035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45963.192187037035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45963.192187037035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45963.192187037035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45963.192187037035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45963.192187037035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45963.192187037035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45963.192187037035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45963.192187037035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45963.192187037035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45963.192187037035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45963.192187037035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45963.192187037035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45963.192187037035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45963.192187037035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45963.192187037035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45963.192187037035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45963.192187037035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45963.192187037035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45963.192187037035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ref="G110:G173" ca="1" si="2">IFERROR(NOW()-F110,"-")</f>
        <v>45963.192187037035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45963.192187037035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45963.192187037035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45963.192187037035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45963.192187037035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45963.192187037035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45963.192187037035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45963.192187037035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45963.192187037035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45963.192187037035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45963.192187037035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45963.192187037035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45963.192187037035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45963.192187037035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45963.192187037035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45963.192187037035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45963.192187037035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45963.192187037035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45963.192187037035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45963.192187037035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45963.192187037035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45963.192187037035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45963.192187037035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45963.192187037035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45963.192187037035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45963.192187037035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45963.192187037035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45963.192187037035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45963.192187037035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45963.192187037035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45963.192187037035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45963.192187037035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45963.192187037035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45963.192187037035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45963.192187037035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45963.192187037035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45963.192187037035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45963.192187037035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45963.192187037035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45963.192187037035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45963.192187037035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45963.192187037035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45963.192187037035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45963.192187037035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45963.192187037035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45963.192187037035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45963.192187037035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45963.192187037035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45963.192187037035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45963.192187037035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45963.192187037035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45963.192187037035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45963.192187037035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45963.192187037035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45963.192187037035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45963.192187037035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45963.192187037035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45963.192187037035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45963.192187037035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45963.192187037035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45963.192187037035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45963.192187037035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45963.192187037035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45963.192187037035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ref="G174:G237" ca="1" si="3">IFERROR(NOW()-F174,"-")</f>
        <v>45963.192187037035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45963.192187037035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45963.192187037035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45963.192187037035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45963.192187037035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45963.192187037035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45963.192187037035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45963.192187037035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45963.192187037035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45963.192187037035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45963.192187037035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45963.192187037035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45963.192187037035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45963.192187037035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45963.192187037035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45963.192187037035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45963.192187037035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45963.192187037035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45963.192187037035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45963.192187037035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45963.192187037035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45963.192187037035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45963.192187037035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45963.192187037035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45963.192187037035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45963.192187037035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45963.192187037035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45963.192187037035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45963.192187037035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45963.192187037035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45963.192187037035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45963.192187037035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45963.192187037035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45963.192187037035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45963.192187037035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45963.192187037035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45963.192187037035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45963.192187037035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45963.192187037035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45963.192187037035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45963.192187037035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45963.192187037035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45963.192187037035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45963.192187037035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45963.192187037035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45963.192187037035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45963.192187037035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45963.192187037035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45963.192187037035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45963.192187037035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45963.192187037035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45963.192187037035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45963.192187037035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45963.192187037035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45963.192187037035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45963.192187037035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45963.192187037035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45963.192187037035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45963.192187037035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45963.192187037035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45963.192187037035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45963.192187037035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45963.192187037035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45963.192187037035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ref="G238:G301" ca="1" si="4">IFERROR(NOW()-F238,"-")</f>
        <v>45963.192187037035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45963.192187037035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45963.192187037035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45963.192187037035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45963.192187037035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45963.192187037035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45963.192187037035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45963.192187037035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45963.192187037035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45963.192187037035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45963.192187037035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45963.192187037035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45963.192187037035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45963.192187037035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45963.192187037035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45963.192187037035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45963.192187037035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45963.192187037035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45963.192187037035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45963.192187037035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45963.192187037035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45963.192187037035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45963.192187037035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45963.192187037035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45963.192187037035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45963.192187037035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45963.192187037035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45963.192187037035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45963.192187037035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45963.192187037035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45963.192187037035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45963.192187037035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45963.192187037035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45963.192187037035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45963.192187037035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45963.192187037035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45963.192187037035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45963.192187037035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45963.192187037035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45963.192187037035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45963.192187037035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45963.192187037035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45963.192187037035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45963.192187037035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45963.192187037035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45963.192187037035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45963.192187037035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45963.192187037035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45963.192187037035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45963.192187037035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45963.192187037035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45963.192187037035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45963.192187037035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45963.192187037035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45963.192187037035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45963.192187037035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45963.192187037035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45963.192187037035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45963.192187037035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45963.192187037035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45963.192187037035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45963.192187037035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45963.192187037035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45963.192187037035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ref="G302:G365" ca="1" si="5">IFERROR(NOW()-F302,"-")</f>
        <v>45963.192187037035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45963.192187037035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45963.192187037035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45963.192187037035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45963.192187037035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45963.192187037035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45963.192187037035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45963.192187037035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45963.192187037035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45963.192187037035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45963.192187037035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45963.192187037035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45963.192187037035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45963.192187037035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45963.192187037035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45963.192187037035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45963.192187037035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45963.192187037035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45963.192187037035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45963.192187037035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45963.192187037035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45963.192187037035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45963.192187037035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45963.192187037035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45963.192187037035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45963.192187037035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45963.192187037035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45963.192187037035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45963.192187037035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45963.192187037035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45963.192187037035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45963.192187037035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45963.192187037035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45963.192187037035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45963.192187037035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45963.192187037035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45963.192187037035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45963.192187037035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45963.192187037035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45963.192187037035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45963.192187037035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45963.192187037035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45963.192187037035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45963.192187037035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45963.192187037035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45963.192187037035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45963.192187037035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45963.192187037035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45963.192187037035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45963.192187037035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45963.192187037035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45963.192187037035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45963.192187037035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45963.192187037035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45963.192187037035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45963.192187037035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45963.192187037035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45963.192187037035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45963.192187037035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45963.192187037035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45963.192187037035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45963.192187037035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45963.192187037035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45963.192187037035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ref="G366:G429" ca="1" si="6">IFERROR(NOW()-F366,"-")</f>
        <v>45963.192187037035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45963.192187037035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45963.192187037035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45963.192187037035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45963.192187037035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45963.192187037035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45963.192187037035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45963.192187037035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45963.192187037035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45963.192187037035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45963.192187037035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45963.192187037035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45963.192187037035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45963.192187037035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45963.192187037035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45963.192187037035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45963.192187037035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45963.192187037035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45963.192187037035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45963.192187037035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45963.192187037035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45963.192187037035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45963.192187037035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45963.192187037035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45963.192187037035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45963.192187037035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45963.192187037035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45963.192187037035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45963.192187037035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45963.192187037035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45963.192187037035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45963.192187037035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45963.192187037035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45963.192187037035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45963.192187037035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45963.192187037035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45963.192187037035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45963.192187037035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45963.192187037035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45963.192187037035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45963.192187037035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45963.192187037035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45963.192187037035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45963.192187037035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45963.192187037035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45963.192187037035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45963.192187037035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45963.192187037035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45963.192187037035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45963.192187037035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45963.192187037035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45963.192187037035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45963.192187037035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45963.192187037035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45963.192187037035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45963.192187037035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45963.192187037035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45963.192187037035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45963.192187037035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45963.192187037035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45963.192187037035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45963.192187037035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45963.192187037035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45963.192187037035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ref="G430:G493" ca="1" si="7">IFERROR(NOW()-F430,"-")</f>
        <v>45963.192187037035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45963.192187037035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45963.192187037035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45963.192187037035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45963.192187037035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45963.192187037035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45963.192187037035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45963.192187037035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45963.192187037035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45963.192187037035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45963.192187037035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45963.192187037035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45963.192187037035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45963.192187037035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45963.192187037035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45963.192187037035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45963.192187037035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45963.192187037035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45963.192187037035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45963.192187037035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45963.192187037035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45963.192187037035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45963.192187037035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45963.192187037035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45963.192187037035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45963.192187037035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45963.192187037035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45963.192187037035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45963.192187037035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45963.192187037035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45963.192187037035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45963.192187037035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45963.192187037035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45963.192187037035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45963.192187037035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45963.192187037035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45963.192187037035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45963.192187037035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45963.192187037035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45963.192187037035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45963.192187037035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45963.192187037035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45963.192187037035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45963.192187037035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45963.192187037035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45963.192187037035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45963.192187037035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45963.192187037035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45963.192187037035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45963.192187037035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45963.192187037035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45963.192187037035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45963.192187037035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45963.192187037035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45963.192187037035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45963.192187037035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45963.192187037035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45963.192187037035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45963.192187037035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45963.192187037035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45963.192187037035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45963.192187037035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45963.192187037035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45963.192187037035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ref="G494:G557" ca="1" si="8">IFERROR(NOW()-F494,"-")</f>
        <v>45963.192187037035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45963.192187037035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45963.192187037035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45963.192187037035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45963.192187037035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45963.192187037035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45963.192187037035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45963.192187037035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45963.192187037035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45963.192187037035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45963.192187037035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45963.192187037035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45963.192187037035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45963.192187037035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45963.192187037035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45963.192187037035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45963.192187037035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45963.192187037035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45963.192187037035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45963.192187037035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45963.192187037035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45963.192187037035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45963.192187037035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45963.192187037035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45963.192187037035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45963.192187037035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45963.192187037035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45963.192187037035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45963.192187037035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45963.192187037035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45963.192187037035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45963.192187037035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45963.192187037035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45963.192187037035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45963.192187037035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45963.192187037035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45963.192187037035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45963.192187037035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45963.192187037035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45963.192187037035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45963.192187037035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45963.192187037035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45963.192187037035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45963.192187037035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45963.192187037035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45963.192187037035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45963.192187037035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45963.192187037035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45963.192187037035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45963.192187037035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45963.192187037035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45963.192187037035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45963.192187037035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45963.192187037035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45963.192187037035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45963.192187037035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45963.192187037035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45963.192187037035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45963.192187037035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45963.192187037035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45963.192187037035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45963.192187037035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45963.192187037035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45963.192187037035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ref="G558:G621" ca="1" si="9">IFERROR(NOW()-F558,"-")</f>
        <v>45963.192187037035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45963.192187037035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45963.192187037035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45963.192187037035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45963.192187037035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45963.192187037035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45963.192187037035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45963.192187037035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45963.192187037035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45963.192187037035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45963.192187037035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45963.192187037035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45963.192187037035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45963.192187037035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45963.192187037035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45963.192187037035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45963.192187037035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45963.192187037035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45963.192187037035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45963.192187037035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45963.192187037035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45963.192187037035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45963.192187037035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45963.192187037035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45963.192187037035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45963.192187037035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45963.192187037035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45963.192187037035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45963.192187037035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45963.192187037035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45963.192187037035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45963.192187037035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45963.192187037035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45963.192187037035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45963.192187037035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45963.192187037035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45963.192187037035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45963.192187037035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45963.192187037035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45963.192187037035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45963.192187037035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45963.192187037035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45963.192187037035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45963.192187037035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45963.192187037035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45963.192187037035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45963.192187037035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45963.192187037035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45963.192187037035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45963.192187037035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45963.192187037035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45963.192187037035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45963.192187037035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45963.192187037035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45963.192187037035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45963.192187037035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45963.192187037035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45963.192187037035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45963.192187037035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45963.192187037035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45963.192187037035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45963.192187037035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45963.192187037035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45963.192187037035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ref="G622:G685" ca="1" si="10">IFERROR(NOW()-F622,"-")</f>
        <v>45963.192187037035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45963.192187037035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45963.192187037035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45963.192187037035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45963.192187037035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45963.192187037035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45963.192187037035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45963.192187037035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45963.192187037035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45963.192187037035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45963.192187037035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45963.192187037035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45963.192187037035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45963.192187037035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45963.192187037035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45963.192187037035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45963.192187037035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45963.192187037035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45963.192187037035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45963.192187037035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45963.192187037035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45963.192187037035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45963.192187037035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45963.192187037035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45963.192187037035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45963.192187037035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45963.192187037035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45963.192187037035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45963.192187037035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45963.192187037035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45963.192187037035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45963.192187037035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45963.192187037035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45963.192187037035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45963.192187037035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45963.192187037035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45963.192187037035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45963.192187037035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45963.192187037035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45963.192187037035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45963.192187037035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45963.192187037035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45963.192187037035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45963.192187037035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45963.192187037035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45963.192187037035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45963.192187037035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45963.192187037035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45963.192187037035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45963.192187037035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45963.192187037035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45963.192187037035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45963.192187037035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45963.192187037035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45963.192187037035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45963.192187037035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45963.192187037035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45963.192187037035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45963.192187037035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45963.192187037035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45963.192187037035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45963.192187037035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45963.192187037035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45963.192187037035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ref="G686:G749" ca="1" si="11">IFERROR(NOW()-F686,"-")</f>
        <v>45963.192187037035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45963.192187037035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45963.192187037035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45963.192187037035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45963.192187037035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45963.192187037035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45963.192187037035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45963.192187037035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45963.192187037035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45963.192187037035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45963.192187037035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45963.192187037035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45963.192187037035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45963.192187037035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45963.192187037035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45963.192187037035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45963.192187037035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45963.192187037035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45963.192187037035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45963.192187037035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45963.192187037035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45963.192187037035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45963.192187037035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45963.192187037035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45963.192187037035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45963.192187037035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45963.192187037035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45963.192187037035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45963.192187037035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45963.192187037035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45963.192187037035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45963.192187037035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45963.192187037035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45963.192187037035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45963.192187037035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45963.192187037035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45963.192187037035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45963.192187037035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45963.192187037035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45963.192187037035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45963.192187037035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45963.192187037035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45963.192187037035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45963.192187037035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45963.192187037035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45963.192187037035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45963.192187037035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45963.192187037035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45963.192187037035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45963.192187037035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45963.192187037035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45963.192187037035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45963.192187037035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45963.192187037035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45963.192187037035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45963.192187037035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45963.192187037035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45963.192187037035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45963.192187037035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45963.192187037035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45963.192187037035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45963.192187037035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45963.192187037035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45963.192187037035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ref="G750:G813" ca="1" si="12">IFERROR(NOW()-F750,"-")</f>
        <v>45963.192187037035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45963.192187037035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45963.192187037035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45963.192187037035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45963.192187037035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45963.192187037035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45963.192187037035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45963.192187037035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45963.192187037035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45963.192187037035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45963.192187037035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45963.192187037035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45963.192187037035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45963.192187037035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45963.192187037035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45963.192187037035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45963.192187037035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45963.192187037035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45963.192187037035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45963.192187037035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45963.192187037035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45963.192187037035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45963.192187037035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45963.192187037035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45963.192187037035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45963.192187037035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45963.192187037035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45963.192187037035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45963.192187037035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45963.192187037035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45963.192187037035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45963.192187037035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45963.192187037035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45963.192187037035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45963.192187037035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45963.192187037035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45963.192187037035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45963.192187037035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45963.192187037035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45963.192187037035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45963.192187037035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45963.192187037035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45963.192187037035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45963.192187037035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45963.192187037035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45963.192187037035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45963.192187037035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45963.192187037035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45963.192187037035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45963.192187037035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45963.192187037035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45963.192187037035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45963.192187037035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45963.192187037035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45963.192187037035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45963.192187037035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45963.192187037035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45963.192187037035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45963.192187037035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45963.192187037035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45963.192187037035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45963.192187037035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45963.192187037035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45963.192187037035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ref="G814:G877" ca="1" si="13">IFERROR(NOW()-F814,"-")</f>
        <v>45963.192187037035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45963.192187037035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45963.192187037035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45963.192187037035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45963.192187037035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45963.192187037035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45963.192187037035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45963.192187037035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45963.192187037035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45963.192187037035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45963.192187037035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45963.192187037035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45963.192187037035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45963.192187037035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45963.192187037035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45963.192187037035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45963.192187037035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45963.192187037035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45963.192187037035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45963.192187037035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45963.192187037035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45963.192187037035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45963.192187037035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45963.192187037035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45963.192187037035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45963.192187037035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45963.192187037035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45963.192187037035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45963.192187037035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45963.192187037035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45963.192187037035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45963.192187037035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45963.192187037035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45963.192187037035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45963.192187037035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45963.192187037035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45963.192187037035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45963.192187037035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45963.192187037035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45963.192187037035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45963.192187037035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45963.192187037035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45963.192187037035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45963.192187037035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45963.192187037035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45963.192187037035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45963.192187037035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45963.192187037035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45963.192187037035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45963.192187037035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45963.192187037035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45963.192187037035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45963.192187037035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45963.192187037035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45963.192187037035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45963.192187037035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45963.192187037035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45963.192187037035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45963.192187037035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45963.192187037035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45963.192187037035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45963.192187037035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45963.192187037035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45963.192187037035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ref="G878:G941" ca="1" si="14">IFERROR(NOW()-F878,"-")</f>
        <v>45963.192187037035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45963.192187037035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45963.192187037035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45963.192187037035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45963.192187037035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45963.192187037035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45963.192187037035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45963.192187037035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45963.192187037035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45963.192187037035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45963.192187037035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45963.192187037035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45963.192187037035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45963.192187037035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45963.192187037035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45963.192187037035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45963.192187037035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45963.192187037035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45963.192187037035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45963.192187037035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45963.192187037035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45963.192187037035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45963.192187037035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45963.192187037035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45963.192187037035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45963.192187037035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45963.192187037035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45963.192187037035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45963.192187037035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45963.192187037035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45963.192187037035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45963.192187037035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45963.192187037035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45963.192187037035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45963.192187037035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45963.192187037035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45963.192187037035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45963.192187037035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45963.192187037035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45963.192187037035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45963.192187037035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45963.192187037035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45963.192187037035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45963.192187037035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45963.192187037035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45963.192187037035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45963.192187037035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45963.192187037035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45963.192187037035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45963.192187037035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45963.192187037035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45963.192187037035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45963.192187037035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45963.192187037035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45963.192187037035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45963.192187037035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45963.192187037035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45963.192187037035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45963.192187037035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45963.192187037035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45963.192187037035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45963.192187037035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45963.192187037035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45963.192187037035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ref="G942:G1005" ca="1" si="15">IFERROR(NOW()-F942,"-")</f>
        <v>45963.192187037035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45963.192187037035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45963.192187037035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45963.192187037035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45963.192187037035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45963.192187037035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45963.192187037035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45963.192187037035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45963.192187037035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45963.192187037035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45963.192187037035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45963.192187037035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45963.192187037035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45963.192187037035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45963.192187037035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45963.192187037035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45963.192187037035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45963.192187037035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45963.192187037035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45963.192187037035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45963.192187037035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45963.192187037035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45963.192187037035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45963.192187037035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45963.192187037035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45963.192187037035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45963.192187037035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45963.192187037035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45963.192187037035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45963.192187037035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45963.192187037035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45963.192187037035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45963.192187037035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45963.192187037035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45963.192187037035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45963.192187037035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45963.192187037035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45963.192187037035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45963.192187037035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45963.192187037035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45963.192187037035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45963.192187037035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45963.192187037035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45963.192187037035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45963.192187037035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45963.192187037035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45963.192187037035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45963.192187037035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45963.192187037035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45963.192187037035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45963.192187037035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45963.192187037035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45963.192187037035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45963.192187037035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45963.192187037035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45963.192187037035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45963.192187037035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45963.192187037035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45963.192187037035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45963.192187037035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45963.192187037035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45963.192187037035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45963.192187037035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45963.192187037035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ref="G1006:G1069" ca="1" si="16">IFERROR(NOW()-F1006,"-")</f>
        <v>45963.192187037035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45963.192187037035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45963.192187037035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45963.192187037035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45963.192187037035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45963.192187037035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45963.192187037035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45963.192187037035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45963.192187037035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45963.192187037035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45963.192187037035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45963.192187037035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45963.192187037035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45963.192187037035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45963.192187037035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45963.192187037035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45963.192187037035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45963.192187037035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45963.192187037035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45963.192187037035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45963.192187037035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45963.192187037035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45963.192187037035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45963.192187037035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45963.192187037035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45963.192187037035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45963.192187037035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45963.192187037035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45963.192187037035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45963.192187037035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45963.192187037035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45963.192187037035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45963.192187037035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45963.192187037035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45963.192187037035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45963.192187037035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45963.192187037035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45963.192187037035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45963.192187037035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45963.192187037035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45963.192187037035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45963.192187037035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45963.192187037035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45963.192187037035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45963.192187037035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45963.192187037035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45963.192187037035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45963.192187037035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45963.192187037035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45963.192187037035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45963.192187037035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45963.192187037035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45963.192187037035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45963.192187037035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45963.192187037035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45963.192187037035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45963.192187037035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45963.192187037035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45963.192187037035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45963.192187037035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45963.192187037035</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45963.192187037035</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45963.192187037035</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45963.192187037035</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ref="G1070:G1084" ca="1" si="17">IFERROR(NOW()-F1070,"-")</f>
        <v>45963.192187037035</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45963.192187037035</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45963.192187037035</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45963.192187037035</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45963.192187037035</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45963.192187037035</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45963.192187037035</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45963.192187037035</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45963.192187037035</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45963.192187037035</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45963.192187037035</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45963.192187037035</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45963.192187037035</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45963.192187037035</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45963.192187037035</v>
      </c>
      <c r="H1084" s="22"/>
      <c r="I1084" s="19" t="str">
        <f>IFERROR(VLOOKUP(D1084,DB!A:F,6,0),"")</f>
        <v/>
      </c>
      <c r="J1084" s="18" t="str">
        <f>IFERROR(VLOOKUP(D1084,DB!A:G,7,0),"")</f>
        <v/>
      </c>
      <c r="K1084" s="46"/>
      <c r="L1084" s="23" t="str">
        <f>IFERROR(VLOOKUP(D1084,DB!A:I,9,0),"")</f>
        <v/>
      </c>
    </row>
  </sheetData>
  <dataValidations count="2">
    <dataValidation allowBlank="1" showInputMessage="1" showErrorMessage="1" sqref="E1" xr:uid="{5914219A-CB83-432D-936A-CC0CB6F3982A}"/>
    <dataValidation type="list" allowBlank="1" showInputMessage="1" showErrorMessage="1" sqref="E2:E10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9"/>
  <sheetViews>
    <sheetView tabSelected="1" workbookViewId="0">
      <selection activeCell="K9" sqref="K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259.71146944443899</v>
      </c>
      <c r="H2" s="98">
        <v>45703.474768518521</v>
      </c>
      <c r="I2" s="98" t="str">
        <f>IFERROR(VLOOKUP(D2,DB!A:F,6,0),"")</f>
        <v>SCECO</v>
      </c>
      <c r="J2" s="98" t="str">
        <f>IFERROR(VLOOKUP(D2,DB!A:G,7,0),"")</f>
        <v>Dead</v>
      </c>
      <c r="K2" s="100" t="s">
        <v>39112</v>
      </c>
      <c r="L2" s="93" t="str">
        <f>IFERROR(VLOOKUP(D2,DB!A:I,9,0),"")</f>
        <v>Latis</v>
      </c>
    </row>
    <row r="3" spans="1:16" ht="26.25" customHeight="1">
      <c r="A3" s="168" t="s">
        <v>39113</v>
      </c>
      <c r="B3" s="118" t="str">
        <f>IFERROR(VLOOKUP(D3,DB!A:K,11,0),"")</f>
        <v>R4</v>
      </c>
      <c r="C3" s="119">
        <v>1</v>
      </c>
      <c r="D3" s="93" t="s">
        <v>28974</v>
      </c>
      <c r="E3" s="97" t="s">
        <v>39021</v>
      </c>
      <c r="F3" s="122">
        <v>45960.96875</v>
      </c>
      <c r="G3" s="123">
        <f ca="1">IFERROR(NOW()-F3,"")</f>
        <v>2.2234370370351826</v>
      </c>
      <c r="H3" s="122">
        <v>45960.963101851848</v>
      </c>
      <c r="I3" s="118" t="str">
        <f>IFERROR(VLOOKUP(D3,DB!A:F,6,0),"")</f>
        <v>SCECO</v>
      </c>
      <c r="J3" s="118" t="str">
        <f>IFERROR(VLOOKUP(D3,DB!A:G,7,0),"")</f>
        <v>Weak</v>
      </c>
      <c r="K3" s="124" t="s">
        <v>39114</v>
      </c>
      <c r="L3" s="120" t="str">
        <f>IFERROR(VLOOKUP(D3,DB!A:I,9,0),"")</f>
        <v>Latis</v>
      </c>
    </row>
    <row r="4" spans="1:16" ht="15" customHeight="1">
      <c r="A4" s="118" t="s">
        <v>39115</v>
      </c>
      <c r="B4" s="118" t="str">
        <f>IFERROR(VLOOKUP(D4,DB!A:K,11,0),"")</f>
        <v>R4</v>
      </c>
      <c r="C4" s="119">
        <v>1</v>
      </c>
      <c r="D4" s="120" t="s">
        <v>37283</v>
      </c>
      <c r="E4" s="97" t="s">
        <v>39021</v>
      </c>
      <c r="F4" s="122">
        <v>45962.983206018522</v>
      </c>
      <c r="G4" s="123">
        <f ca="1">IFERROR(NOW()-F4,"")</f>
        <v>0.20898101851344109</v>
      </c>
      <c r="H4" s="122">
        <v>45962.977384259262</v>
      </c>
      <c r="I4" s="118" t="str">
        <f>IFERROR(VLOOKUP(D4,DB!A:F,6,0),"")</f>
        <v>Generator-SG</v>
      </c>
      <c r="J4" s="118" t="str">
        <f>IFERROR(VLOOKUP(D4,DB!A:G,7,0),"")</f>
        <v>Vandalized</v>
      </c>
      <c r="K4" s="124" t="s">
        <v>39116</v>
      </c>
      <c r="L4" s="120" t="str">
        <f>IFERROR(VLOOKUP(D4,DB!A:I,9,0),"")</f>
        <v>Latis</v>
      </c>
    </row>
    <row r="5" spans="1:16" ht="15" customHeight="1">
      <c r="A5" s="118" t="s">
        <v>39117</v>
      </c>
      <c r="B5" s="118" t="str">
        <f>IFERROR(VLOOKUP(D5,DB!A:K,11,0),"")</f>
        <v>R4</v>
      </c>
      <c r="C5" s="119">
        <v>2</v>
      </c>
      <c r="D5" s="120" t="s">
        <v>37513</v>
      </c>
      <c r="E5" s="97" t="s">
        <v>39021</v>
      </c>
      <c r="F5" s="122">
        <v>45963.120833333334</v>
      </c>
      <c r="G5" s="123">
        <f ca="1">IFERROR(NOW()-F5,"")</f>
        <v>7.1353703700879123E-2</v>
      </c>
      <c r="H5" s="122">
        <v>45963.106469907405</v>
      </c>
      <c r="I5" s="118" t="str">
        <f>IFERROR(VLOOKUP(D5,DB!A:F,6,0),"")</f>
        <v>Generator-SG</v>
      </c>
      <c r="J5" s="118" t="str">
        <f>IFERROR(VLOOKUP(D5,DB!A:G,7,0),"")</f>
        <v>Vandalized</v>
      </c>
      <c r="K5" s="124" t="s">
        <v>39116</v>
      </c>
      <c r="L5" s="120" t="str">
        <f>IFERROR(VLOOKUP(D5,DB!A:I,9,0),"")</f>
        <v>Latis</v>
      </c>
    </row>
    <row r="6" spans="1:16" ht="15" customHeight="1">
      <c r="A6" s="118" t="s">
        <v>39118</v>
      </c>
      <c r="B6" s="118" t="str">
        <f>IFERROR(VLOOKUP(D6,DB!A:K,11,0),"")</f>
        <v>R4</v>
      </c>
      <c r="C6" s="119">
        <v>2</v>
      </c>
      <c r="D6" s="120" t="s">
        <v>35173</v>
      </c>
      <c r="E6" s="97" t="s">
        <v>39021</v>
      </c>
      <c r="F6" s="122"/>
      <c r="G6" s="123">
        <f ca="1">IFERROR(NOW()-F6,"")</f>
        <v>45963.192187037035</v>
      </c>
      <c r="H6" s="122">
        <v>45963.152557870373</v>
      </c>
      <c r="I6" s="118" t="str">
        <f>IFERROR(VLOOKUP(D6,DB!A:F,6,0),"")</f>
        <v>SCECO</v>
      </c>
      <c r="J6" s="118" t="str">
        <f>IFERROR(VLOOKUP(D6,DB!A:G,7,0),"")</f>
        <v>Dead</v>
      </c>
      <c r="K6" s="124" t="s">
        <v>39119</v>
      </c>
      <c r="L6" s="120" t="str">
        <f>IFERROR(VLOOKUP(D6,DB!A:I,9,0),"")</f>
        <v>Latis</v>
      </c>
    </row>
    <row r="7" spans="1:16" ht="15" customHeight="1">
      <c r="A7" s="118"/>
      <c r="B7" s="118" t="str">
        <f>IFERROR(VLOOKUP(D7,DB!A:K,11,0),"")</f>
        <v/>
      </c>
      <c r="C7" s="119"/>
      <c r="D7" s="120"/>
      <c r="E7" s="97" t="s">
        <v>39021</v>
      </c>
      <c r="F7" s="122"/>
      <c r="G7" s="123">
        <f ca="1">IFERROR(NOW()-F7,"")</f>
        <v>45963.192187037035</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45963.192187037035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45963.192187037035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45963.192187037035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45963.192187037035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45963.192187037035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45963.192187037035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45963.192187037035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45963.192187037035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45963.192187037035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45963.192187037035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45963.192187037035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45963.192187037035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45963.192187037035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45963.192187037035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45963.192187037035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45963.192187037035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45963.192187037035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45963.192187037035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45963.192187037035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45963.192187037035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45963.192187037035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45963.192187037035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45963.192187037035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45963.192187037035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45963.192187037035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45963.192187037035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45963.192187037035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t="s">
        <v>39021</v>
      </c>
      <c r="F35" s="122"/>
      <c r="G35" s="123">
        <f ca="1">IFERROR(NOW()-F35,"")</f>
        <v>45963.192187037035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t="s">
        <v>39021</v>
      </c>
      <c r="F36" s="122"/>
      <c r="G36" s="123">
        <f ca="1">IFERROR(NOW()-F36,"")</f>
        <v>45963.192187037035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45963.192187037035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45963.192187037035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45963.192187037035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45963.192187037035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45963.192187037035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45963.192187037035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45963.192187037035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45963.192187037035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45963.192187037035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45963.192187037035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45963.192187037035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45963.192187037035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45963.192187037035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45963.192187037035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45963.192187037035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45963.192187037035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45963.192187037035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45963.192187037035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45963.192187037035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45963.192187037035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45963.192187037035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45963.192187037035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45963.192187037035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45963.192187037035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45963.192187037035</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45963.192187037035</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45963.192187037035</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45963.192187037035</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45963.192187037035</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45963.192187037035</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45963.192187037035</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45963.192187037035</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45963.192187037035</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45963.192187037035</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45963.192187037035</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45963.192187037035</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45963.192187037035</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45963.192187037035</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45963.192187037035</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45963.192187037035</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45963.192187037035</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45963.192187037035</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45963.192187037035</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45963.192187037035</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45963.192187037035</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45963.192187037035</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45963.192187037035</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45963.192187037035</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45963.192187037035</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45963.192187037035</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45963.192187037035</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45963.192187037035</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45963.192187037035</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45963.192187037035</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45963.192187037035</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45963.192187037035</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45963.192187037035</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45963.192187037035</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45963.192187037035</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45963.192187037035</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45963.192187037035</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45963.192187037035</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45963.192187037035</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45963.192187037035</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45963.192187037035</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45963.192187037035</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45963.192187037035</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45963.192187037035</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45963.192187037035</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45963.192187037035</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45963.192187037035</v>
      </c>
      <c r="H107" s="122"/>
      <c r="I107" s="118" t="str">
        <f>IFERROR(VLOOKUP(D107,DB!A:F,6,0),"")</f>
        <v/>
      </c>
      <c r="J107" s="118" t="str">
        <f>IFERROR(VLOOKUP(D107,DB!A:G,7,0),"")</f>
        <v/>
      </c>
      <c r="K107" s="124"/>
      <c r="L107" s="120" t="str">
        <f>IFERROR(VLOOKUP(D107,DB!A:I,9,0),"")</f>
        <v/>
      </c>
    </row>
    <row r="108" spans="1:12" ht="15" customHeight="1">
      <c r="A108" s="118"/>
      <c r="B108" s="118" t="str">
        <f>IFERROR(VLOOKUP(D108,DB!A:K,11,0),"")</f>
        <v/>
      </c>
      <c r="C108" s="119"/>
      <c r="D108" s="120"/>
      <c r="E108" s="121"/>
      <c r="F108" s="122"/>
      <c r="G108" s="123">
        <f ca="1">IFERROR(NOW()-F108,"")</f>
        <v>45963.192187037035</v>
      </c>
      <c r="H108" s="122"/>
      <c r="I108" s="118" t="str">
        <f>IFERROR(VLOOKUP(D108,DB!A:F,6,0),"")</f>
        <v/>
      </c>
      <c r="J108" s="118" t="str">
        <f>IFERROR(VLOOKUP(D108,DB!A:G,7,0),"")</f>
        <v/>
      </c>
      <c r="K108" s="124"/>
      <c r="L108" s="120" t="str">
        <f>IFERROR(VLOOKUP(D108,DB!A:I,9,0),"")</f>
        <v/>
      </c>
    </row>
    <row r="109" spans="1:12" ht="15" customHeight="1">
      <c r="A109" s="125"/>
      <c r="B109" s="125" t="str">
        <f>IFERROR(VLOOKUP(D109,DB!A:K,11,0),"")</f>
        <v/>
      </c>
      <c r="C109" s="126"/>
      <c r="D109" s="127"/>
      <c r="E109" s="128"/>
      <c r="F109" s="129"/>
      <c r="G109" s="130">
        <f ca="1">IFERROR(NOW()-F109,"")</f>
        <v>45963.192187037035</v>
      </c>
      <c r="H109" s="129"/>
      <c r="I109" s="125" t="str">
        <f>IFERROR(VLOOKUP(D109,DB!A:F,6,0),"")</f>
        <v/>
      </c>
      <c r="J109" s="125" t="str">
        <f>IFERROR(VLOOKUP(D109,DB!A:G,7,0),"")</f>
        <v/>
      </c>
      <c r="K109" s="131"/>
      <c r="L109" s="127" t="str">
        <f>IFERROR(VLOOKUP(D109,DB!A:I,9,0),"")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6"/>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39120</v>
      </c>
      <c r="B2" s="37" t="str">
        <f>IFERROR(VLOOKUP(D2,DB!A:K,11,0),"")</f>
        <v>R5</v>
      </c>
      <c r="C2" s="37">
        <v>3</v>
      </c>
      <c r="D2" s="117" t="s">
        <v>36011</v>
      </c>
      <c r="E2" s="37" t="s">
        <v>39021</v>
      </c>
      <c r="F2" s="38">
        <v>45891.832060185188</v>
      </c>
      <c r="G2" s="143">
        <f ca="1">IFERROR(NOW()-F2,"")</f>
        <v>71.360126851846871</v>
      </c>
      <c r="H2" s="38">
        <v>45891.790393518517</v>
      </c>
      <c r="I2" s="37" t="str">
        <f>IFERROR(VLOOKUP(D2,DB!A:F,6,0),"")</f>
        <v>Generator-SG</v>
      </c>
      <c r="J2" s="37" t="str">
        <f>IFERROR(VLOOKUP(D2,DB!A:G,7,0),"")</f>
        <v>Vandalized</v>
      </c>
      <c r="K2" s="37" t="s">
        <v>39121</v>
      </c>
      <c r="L2" s="37" t="str">
        <f>IFERROR(VLOOKUP(D2,DB!A:I,9,0),"")</f>
        <v>Latis</v>
      </c>
      <c r="M2" s="116"/>
    </row>
    <row r="3" spans="1:13" ht="30.75">
      <c r="A3" s="37" t="s">
        <v>39122</v>
      </c>
      <c r="B3" s="37" t="str">
        <f>IFERROR(VLOOKUP(D3,DB!A:K,11,0),"")</f>
        <v>R5</v>
      </c>
      <c r="C3" s="37">
        <v>1</v>
      </c>
      <c r="D3" s="37" t="s">
        <v>33268</v>
      </c>
      <c r="E3" s="37" t="s">
        <v>39100</v>
      </c>
      <c r="F3" s="38">
        <v>45926.188877314817</v>
      </c>
      <c r="G3" s="143">
        <f t="shared" ref="G3" ca="1" si="0">IFERROR(NOW()-F3,"")</f>
        <v>37.003309722218546</v>
      </c>
      <c r="H3" s="38">
        <v>45926.158159722225</v>
      </c>
      <c r="I3" s="37" t="str">
        <f>IFERROR(VLOOKUP(D3,DB!A:F,6,0),"")</f>
        <v>SCECO</v>
      </c>
      <c r="J3" s="37" t="str">
        <f>IFERROR(VLOOKUP(D3,DB!A:G,7,0),"")</f>
        <v>Good</v>
      </c>
      <c r="K3" s="37" t="s">
        <v>39123</v>
      </c>
      <c r="L3" s="37" t="str">
        <f>IFERROR(VLOOKUP(D3,DB!A:I,9,0),"")</f>
        <v>Latis</v>
      </c>
      <c r="M3" s="116"/>
    </row>
    <row r="4" spans="1:13" ht="48" customHeight="1">
      <c r="A4" s="151" t="s">
        <v>39124</v>
      </c>
      <c r="B4" s="151" t="str">
        <f>IFERROR(VLOOKUP(D4,DB!A:K,11,0),"")</f>
        <v>R5</v>
      </c>
      <c r="C4" s="151">
        <v>1</v>
      </c>
      <c r="D4" s="151" t="s">
        <v>34758</v>
      </c>
      <c r="E4" s="151" t="s">
        <v>39100</v>
      </c>
      <c r="F4" s="152">
        <v>45948.661111111112</v>
      </c>
      <c r="G4" s="153">
        <f ca="1">IFERROR(NOW()-F4,"")</f>
        <v>14.531075925922778</v>
      </c>
      <c r="H4" s="152">
        <v>45948.661111111112</v>
      </c>
      <c r="I4" s="151" t="str">
        <f>IFERROR(VLOOKUP(D4,DB!A:F,6,0),"")</f>
        <v>SCECO</v>
      </c>
      <c r="J4" s="151" t="str">
        <f>IFERROR(VLOOKUP(D4,DB!A:G,7,0),"")</f>
        <v>Dead</v>
      </c>
      <c r="K4" s="151" t="s">
        <v>39125</v>
      </c>
      <c r="L4" s="151" t="str">
        <f>IFERROR(VLOOKUP(D4,DB!A:I,9,0),"")</f>
        <v>Latis</v>
      </c>
    </row>
    <row r="5" spans="1:13" ht="15">
      <c r="A5" s="151" t="s">
        <v>39126</v>
      </c>
      <c r="B5" s="151" t="str">
        <f>IFERROR(VLOOKUP(D5,DB!A:K,11,0),"")</f>
        <v>R5</v>
      </c>
      <c r="C5" s="151">
        <v>1</v>
      </c>
      <c r="D5" s="151" t="s">
        <v>35154</v>
      </c>
      <c r="E5" s="151" t="s">
        <v>39021</v>
      </c>
      <c r="F5" s="152">
        <v>45963.16202546296</v>
      </c>
      <c r="G5" s="153">
        <f ca="1">IFERROR(NOW()-F5,"")</f>
        <v>3.0161574075464159E-2</v>
      </c>
      <c r="H5" s="152">
        <v>45963.1559375</v>
      </c>
      <c r="I5" s="151" t="str">
        <f>IFERROR(VLOOKUP(D5,DB!A:F,6,0),"")</f>
        <v>Generator-SG</v>
      </c>
      <c r="J5" s="151" t="str">
        <f>IFERROR(VLOOKUP(D5,DB!A:G,7,0),"")</f>
        <v>Dead</v>
      </c>
      <c r="K5" s="151" t="s">
        <v>39127</v>
      </c>
      <c r="L5" s="151" t="str">
        <f>IFERROR(VLOOKUP(D5,DB!A:I,9,0),"")</f>
        <v>Latis</v>
      </c>
    </row>
    <row r="6" spans="1:13" ht="15">
      <c r="A6" s="151"/>
      <c r="B6" s="151" t="str">
        <f>IFERROR(VLOOKUP(D6,DB!A:K,11,0),"")</f>
        <v/>
      </c>
      <c r="C6" s="151"/>
      <c r="D6" s="151"/>
      <c r="E6" s="151"/>
      <c r="F6" s="152"/>
      <c r="G6" s="153">
        <f ca="1">IFERROR(NOW()-F6,"")</f>
        <v>45963.192187037035</v>
      </c>
      <c r="H6" s="152"/>
      <c r="I6" s="151" t="str">
        <f>IFERROR(VLOOKUP(D6,DB!A:F,6,0),"")</f>
        <v/>
      </c>
      <c r="J6" s="151" t="str">
        <f>IFERROR(VLOOKUP(D6,DB!A:G,7,0),"")</f>
        <v/>
      </c>
      <c r="K6" s="151"/>
      <c r="L6" s="151" t="str">
        <f>IFERROR(VLOOKUP(D6,DB!A:I,9,0),"")</f>
        <v/>
      </c>
    </row>
    <row r="7" spans="1:13" ht="15">
      <c r="A7" s="151"/>
      <c r="B7" s="151" t="str">
        <f>IFERROR(VLOOKUP(D7,DB!A:K,11,0),"")</f>
        <v/>
      </c>
      <c r="C7" s="151"/>
      <c r="D7" s="169"/>
      <c r="E7" s="151"/>
      <c r="F7" s="152"/>
      <c r="G7" s="153">
        <f ca="1">IFERROR(NOW()-F7,"")</f>
        <v>45963.192187037035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45963.192187037035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45963.192187037035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45963.192187037035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45963.192187037035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45963.192187037035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45963.192187037035</v>
      </c>
      <c r="H13" s="152"/>
      <c r="I13" s="151" t="str">
        <f>IFERROR(VLOOKUP(D13,DB!A:F,6,0),"")</f>
        <v/>
      </c>
      <c r="J13" s="151" t="str">
        <f>IFERROR(VLOOKUP(D13,DB!A:G,7,0),"")</f>
        <v/>
      </c>
      <c r="K13" s="151"/>
      <c r="L13" s="151" t="str">
        <f>IFERROR(VLOOKUP(D13,DB!A:I,9,0),"")</f>
        <v/>
      </c>
    </row>
    <row r="14" spans="1:13" ht="15">
      <c r="A14" s="151"/>
      <c r="B14" s="151" t="str">
        <f>IFERROR(VLOOKUP(D14,DB!A:K,11,0),"")</f>
        <v/>
      </c>
      <c r="C14" s="151"/>
      <c r="D14"/>
      <c r="E14" s="151"/>
      <c r="F14" s="152"/>
      <c r="G14" s="153">
        <f ca="1">IFERROR(NOW()-F14,"")</f>
        <v>45963.192187037035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45963.192187037035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45963.192187037035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45963.192187037035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45963.192187037035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45963.192187037035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45963.192187037035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45963.192187037035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45963.192187037035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45963.192187037035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45963.192187037035</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45963.192187037035</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45963.192187037035</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45963.192187037035</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45963.192187037035</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45963.192187037035</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45963.192187037035</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45963.192187037035</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45963.192187037035</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45963.192187037035</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45963.192187037035</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45963.192187037035</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45963.192187037035</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45963.192187037035</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45963.192187037035</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45963.192187037035</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45963.192187037035</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45963.192187037035</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45963.192187037035</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45963.192187037035</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45963.192187037035</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45963.192187037035</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45963.192187037035</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45963.192187037035</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45963.192187037035</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45963.192187037035</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45963.192187037035</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45963.192187037035</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45963.192187037035</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45963.192187037035</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45963.192187037035</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45963.192187037035</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45963.192187037035</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45963.192187037035</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45963.192187037035</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45963.192187037035</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45963.192187037035</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45963.192187037035</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45963.192187037035</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45963.192187037035</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45963.192187037035</v>
      </c>
      <c r="H64" s="152"/>
      <c r="I64" s="151" t="str">
        <f>IFERROR(VLOOKUP(D64,DB!A:F,6,0),"")</f>
        <v/>
      </c>
      <c r="J64" s="151" t="str">
        <f>IFERROR(VLOOKUP(D64,DB!A:G,7,0),"")</f>
        <v/>
      </c>
      <c r="K64" s="151"/>
      <c r="L64" s="151" t="str">
        <f>IFERROR(VLOOKUP(D64,DB!A:I,9,0),"")</f>
        <v/>
      </c>
    </row>
    <row r="65" spans="1:12" ht="15">
      <c r="A65" s="151"/>
      <c r="B65" s="151" t="str">
        <f>IFERROR(VLOOKUP(D65,DB!A:K,11,0),"")</f>
        <v/>
      </c>
      <c r="C65" s="151"/>
      <c r="D65" s="151"/>
      <c r="E65" s="151"/>
      <c r="F65" s="152"/>
      <c r="G65" s="153">
        <f ca="1">IFERROR(NOW()-F65,"")</f>
        <v>45963.192187037035</v>
      </c>
      <c r="H65" s="152"/>
      <c r="I65" s="151" t="str">
        <f>IFERROR(VLOOKUP(D65,DB!A:F,6,0),"")</f>
        <v/>
      </c>
      <c r="J65" s="151" t="str">
        <f>IFERROR(VLOOKUP(D65,DB!A:G,7,0),"")</f>
        <v/>
      </c>
      <c r="K65" s="151"/>
      <c r="L65" s="151" t="str">
        <f>IFERROR(VLOOKUP(D65,DB!A:I,9,0),"")</f>
        <v/>
      </c>
    </row>
    <row r="66" spans="1:12" ht="15">
      <c r="A66" s="157"/>
      <c r="B66" s="157" t="str">
        <f>IFERROR(VLOOKUP(D66,DB!A:K,11,0),"")</f>
        <v/>
      </c>
      <c r="C66" s="157"/>
      <c r="D66" s="157"/>
      <c r="E66" s="157"/>
      <c r="F66" s="158"/>
      <c r="G66" s="159">
        <f ca="1">IFERROR(NOW()-F66,"")</f>
        <v>45963.192187037035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45963.192187037035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45963.192187037035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45963.192187037035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45963.192187037035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45963.192187037035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45963.192187037035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45963.192187037035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45963.192187037035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45963.192187037035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45963.192187037035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45963.192187037035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45963.192187037035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45963.192187037035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45963.192187037035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45963.192187037035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45963.192187037035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45963.192187037035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45963.192187037035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45963.192187037035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45963.192187037035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45963.192187037035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45963.192187037035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45963.192187037035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45963.192187037035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45963.192187037035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45963.192187037035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45963.192187037035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45963.192187037035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45963.192187037035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45963.192187037035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45963.192187037035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45963.192187037035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45963.192187037035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45963.192187037035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45963.192187037035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45963.192187037035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45963.192187037035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45963.192187037035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45963.192187037035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45963.192187037035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45963.192187037035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45963.192187037035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45963.192187037035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45963.192187037035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45963.192187037035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45963.192187037035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45963.192187037035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45963.192187037035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45963.192187037035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45963.192187037035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45963.192187037035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45963.192187037035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45963.192187037035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45963.192187037035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45963.192187037035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45963.192187037035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45963.192187037035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45963.192187037035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45963.192187037035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45963.192187037035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45963.192187037035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45963.192187037035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45963.192187037035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45963.192187037035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45963.192187037035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45963.192187037035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45963.192187037035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45963.192187037035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45963.192187037035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45963.192187037035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45963.192187037035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45963.192187037035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45963.192187037035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45963.192187037035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45963.192187037035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45963.192187037035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45963.192187037035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45963.192187037035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45963.192187037035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45963.192187037035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45963.192187037035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45963.192187037035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45963.192187037035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45963.192187037035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45963.192187037035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45963.192187037035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45963.192187037035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45963.192187037035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45963.192187037035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45963.192187037035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45963.192187037035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45963.192187037035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45963.192187037035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45963.192187037035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45963.192187037035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45963.192187037035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45963.192187037035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45963.192187037035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45963.192187037035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45963.192187037035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45963.192187037035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45963.192187037035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45963.192187037035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45963.192187037035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45963.192187037035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45963.192187037035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45963.192187037035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45963.192187037035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45963.192187037035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45963.192187037035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45963.192187037035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45963.192187037035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45963.192187037035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45963.192187037035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45963.192187037035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45963.192187037035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45963.192187037035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45963.192187037035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45963.192187037035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45963.192187037035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45963.192187037035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45963.192187037035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45963.192187037035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45963.192187037035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45963.192187037035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45963.192187037035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45963.192187037035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45963.192187037035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45963.192187037035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45963.192187037035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45963.192187037035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45963.192187037035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45963.192187037035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45963.192187037035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45963.192187037035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45963.192187037035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45963.192187037035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45963.192187037035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45963.192187037035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45963.192187037035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45963.192187037035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45963.192187037035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45963.192187037035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45963.192187037035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45963.192187037035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45963.192187037035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45963.192187037035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45963.192187037035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45963.192187037035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45963.192187037035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45963.192187037035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45963.192187037035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45963.192187037035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45963.192187037035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45963.192187037035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45963.192187037035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45963.192187037035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45963.192187037035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45963.192187037035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45963.192187037035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45963.192187037035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45963.192187037035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45963.192187037035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45963.192187037035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45963.192187037035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45963.192187037035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45963.192187037035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45963.192187037035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45963.192187037035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45963.192187037035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45963.192187037035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45963.192187037035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45963.192187037035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45963.192187037035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45963.192187037035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45963.192187037035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45963.192187037035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45963.192187037035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45963.192187037035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45963.192187037035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45963.192187037035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45963.192187037035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45963.192187037035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45963.192187037035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45963.192187037035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45963.192187037035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45963.192187037035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45963.192187037035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45963.192187037035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45963.192187037035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45963.192187037035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45963.192187037035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45963.192187037035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45963.192187037035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45963.192187037035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45963.192187037035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45963.192187037035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45963.192187037035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45963.192187037035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45963.192187037035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45963.192187037035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45963.192187037035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45963.192187037035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45963.192187037035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45963.192187037035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45963.192187037035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45963.192187037035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45963.192187037035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45963.192187037035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45963.192187037035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45963.192187037035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45963.192187037035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45963.192187037035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45963.192187037035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45963.192187037035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45963.192187037035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45963.192187037035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45963.192187037035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45963.192187037035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45963.192187037035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45963.192187037035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45963.192187037035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45963.192187037035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45963.192187037035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45963.192187037035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45963.192187037035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45963.192187037035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45963.192187037035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45963.192187037035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45963.192187037035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45963.192187037035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45963.192187037035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45963.192187037035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45963.192187037035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45963.192187037035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45963.192187037035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45963.192187037035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45963.192187037035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45963.192187037035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45963.192187037035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45963.192187037035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45963.192187037035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45963.192187037035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45963.192187037035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45963.192187037035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45963.192187037035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45963.192187037035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45963.192187037035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45963.192187037035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45963.192187037035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45963.192187037035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45963.192187037035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45963.192187037035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45963.192187037035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45963.192187037035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45963.192187037035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45963.192187037035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45963.192187037035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45963.192187037035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45963.192187037035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45963.192187037035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45963.192187037035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45963.192187037035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45963.192187037035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45963.192187037035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45963.192187037035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45963.192187037035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45963.192187037035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45963.192187037035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45963.192187037035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45963.192187037035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45963.192187037035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45963.192187037035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45963.192187037035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45963.192187037035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45963.192187037035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45963.192187037035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45963.192187037035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45963.192187037035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45963.192187037035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45963.192187037035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45963.192187037035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45963.192187037035</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45963.192187037035</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45963.192187037035</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45963.192187037035</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45963.192187037035</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45963.192187037035</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45963.192187037035</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45963.192187037035</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45963.192187037035</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45963.192187037035</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45963.192187037035</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45963.192187037035</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45963.192187037035</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45963.192187037035</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45963.192187037035</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45963.192187037035</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45963.192187037035</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45963.192187037035</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45963.192187037035</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45963.192187037035</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45963.192187037035</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45963.192187037035</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45963.192187037035</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45963.192187037035</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45963.192187037035</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45963.192187037035</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45963.192187037035</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45963.192187037035</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45963.192187037035</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45963.192187037035</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45963.192187037035</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45963.192187037035</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45963.192187037035</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45963.192187037035</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45963.192187037035</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45963.192187037035</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45963.192187037035</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45963.192187037035</v>
      </c>
      <c r="H386" s="158"/>
      <c r="I386" s="157" t="str">
        <f>IFERROR(VLOOKUP(D386,DB!A:F,6,0),"")</f>
        <v/>
      </c>
      <c r="J386" s="157" t="str">
        <f>IFERROR(VLOOKUP(D386,DB!A:G,7,0),"")</f>
        <v/>
      </c>
      <c r="K386" s="157"/>
      <c r="L386" s="157" t="str">
        <f>IFERROR(VLOOKUP(D386,DB!A:I,9,0),"")</f>
        <v/>
      </c>
    </row>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6" ht="15"/>
    <row r="497" ht="15"/>
    <row r="499" ht="15"/>
    <row r="500" ht="15"/>
    <row r="501" ht="15"/>
    <row r="502" ht="15"/>
    <row r="504" ht="15"/>
    <row r="505" ht="15"/>
    <row r="512" ht="15"/>
    <row r="513" ht="15"/>
    <row r="514" ht="15"/>
    <row r="515" ht="15"/>
    <row r="516" ht="15"/>
    <row r="517" ht="15"/>
    <row r="520" ht="15"/>
    <row r="521" ht="15"/>
    <row r="522" ht="15"/>
    <row r="523" ht="15"/>
    <row r="524" ht="15"/>
    <row r="525" ht="15"/>
    <row r="526" ht="15"/>
    <row r="527"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7" ht="15"/>
    <row r="588"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9" ht="15"/>
    <row r="720"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924" ht="15"/>
    <row r="925" ht="15"/>
    <row r="926" ht="15"/>
    <row r="927" ht="15"/>
    <row r="928" ht="15"/>
    <row r="929" ht="15"/>
    <row r="935" ht="15"/>
    <row r="936" ht="15"/>
    <row r="937" ht="15"/>
    <row r="938" ht="15"/>
    <row r="939" ht="15"/>
    <row r="940" ht="15"/>
    <row r="941"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9" ht="15"/>
    <row r="1000" ht="15"/>
    <row r="1002" ht="15"/>
    <row r="1003" ht="15"/>
    <row r="1004" ht="15"/>
    <row r="1005" ht="15"/>
    <row r="1006" ht="15"/>
    <row r="1007" ht="15"/>
    <row r="1008" ht="15"/>
    <row r="1010"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81" ht="15"/>
    <row r="1082" ht="15"/>
    <row r="1083" ht="15"/>
    <row r="1084" ht="15"/>
    <row r="1085" ht="15"/>
    <row r="1086" ht="15"/>
    <row r="1087" ht="15"/>
    <row r="1088"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10" ht="15"/>
    <row r="1111" ht="15"/>
    <row r="1112" ht="15"/>
    <row r="1113" ht="15"/>
    <row r="1114" ht="15"/>
    <row r="1115" ht="15"/>
    <row r="1116"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7" ht="15"/>
    <row r="1148" ht="15"/>
    <row r="1151" ht="15"/>
    <row r="1152" ht="15"/>
    <row r="1153" ht="15"/>
    <row r="1154" ht="15"/>
    <row r="1155" ht="15"/>
    <row r="1156" ht="15"/>
    <row r="1157" ht="15"/>
    <row r="1158" ht="15"/>
    <row r="1161" ht="15"/>
    <row r="1162" ht="15"/>
    <row r="1163" ht="15"/>
    <row r="1164" ht="15"/>
    <row r="1165" ht="15"/>
    <row r="1166" ht="15"/>
    <row r="1167" ht="15"/>
    <row r="1168" ht="15"/>
    <row r="1169" ht="15"/>
    <row r="1170" ht="15"/>
    <row r="1171" ht="15"/>
    <row r="1172" ht="15"/>
    <row r="1174" ht="15"/>
    <row r="1175" ht="15"/>
    <row r="1176" ht="15"/>
    <row r="1179" ht="15"/>
    <row r="1181" ht="15"/>
    <row r="1183" ht="15"/>
    <row r="1186" ht="15"/>
    <row r="1187" ht="15"/>
    <row r="1188" ht="15"/>
    <row r="1190" ht="15"/>
    <row r="1192" ht="15"/>
    <row r="1193" ht="15"/>
    <row r="1194" ht="15"/>
    <row r="1195" ht="15"/>
    <row r="1196" ht="15"/>
    <row r="1198" ht="15"/>
    <row r="1199" ht="15"/>
    <row r="1200" ht="15"/>
    <row r="1201" ht="15"/>
    <row r="1203" ht="15"/>
    <row r="1205" ht="15"/>
    <row r="1206" ht="15"/>
    <row r="1208" ht="15"/>
    <row r="1209" ht="15"/>
    <row r="1210" ht="15"/>
    <row r="1211" ht="15"/>
    <row r="1213" ht="15"/>
    <row r="1215" ht="15"/>
    <row r="1216" ht="15"/>
    <row r="1217" ht="15"/>
    <row r="1218" ht="15"/>
    <row r="1220" ht="15"/>
    <row r="1221" ht="15"/>
    <row r="1222" ht="15"/>
    <row r="1223" ht="15"/>
    <row r="1224" ht="15"/>
    <row r="1225" ht="15"/>
    <row r="1226" ht="15"/>
    <row r="1229" ht="15"/>
    <row r="1231" ht="15"/>
    <row r="1232" ht="15"/>
    <row r="1233" ht="15"/>
    <row r="1234" ht="15"/>
    <row r="1235" ht="15"/>
    <row r="1236" ht="15"/>
    <row r="1237" ht="15"/>
    <row r="1238" ht="15"/>
    <row r="1241" ht="15"/>
    <row r="1242" ht="15"/>
    <row r="1244" ht="15"/>
    <row r="1246" ht="15"/>
    <row r="1247" ht="15"/>
    <row r="1248" ht="15"/>
    <row r="1249" ht="15"/>
    <row r="1250" ht="15"/>
    <row r="1254" ht="15"/>
    <row r="1255" ht="15"/>
    <row r="1257" ht="15"/>
    <row r="1258" ht="15"/>
    <row r="1261" ht="15"/>
    <row r="1262" ht="15"/>
    <row r="1266" ht="15"/>
    <row r="1273" ht="15"/>
    <row r="1275" ht="15"/>
    <row r="1276" ht="15"/>
  </sheetData>
  <dataValidations count="2">
    <dataValidation allowBlank="1" showInputMessage="1" showErrorMessage="1" sqref="E1" xr:uid="{920C6338-E771-4DAE-8C89-92A9093EA4DE}"/>
    <dataValidation type="list" allowBlank="1" showInputMessage="1" showErrorMessage="1" sqref="E2:E3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B2" sqref="B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39128</v>
      </c>
      <c r="B2" s="102" t="str">
        <f>IFERROR(VLOOKUP(D2,DB!A:K,11,0),"")</f>
        <v>R6</v>
      </c>
      <c r="C2" s="104">
        <v>1</v>
      </c>
      <c r="D2" s="102" t="s">
        <v>34850</v>
      </c>
      <c r="E2" s="102" t="s">
        <v>39129</v>
      </c>
      <c r="F2" s="106">
        <v>45963.042118055557</v>
      </c>
      <c r="G2" s="76">
        <f ca="1">IFERROR(NOW()-F2,"-")</f>
        <v>0.1500689814783982</v>
      </c>
      <c r="H2" s="106">
        <v>45963.010358796295</v>
      </c>
      <c r="I2" s="102" t="str">
        <f>IFERROR(VLOOKUP(D2,DB!A:F,6,0),"")</f>
        <v>SCECO</v>
      </c>
      <c r="J2" s="101" t="str">
        <f>IFERROR(VLOOKUP(D2,DB!A:G,7,0),"")</f>
        <v>In progress</v>
      </c>
      <c r="K2" s="107" t="s">
        <v>39130</v>
      </c>
      <c r="L2" s="108" t="str">
        <f>IFERROR(VLOOKUP(D2,DB!A:I,9,0),"")</f>
        <v>Latis</v>
      </c>
    </row>
    <row r="3" spans="1:16383" ht="35.25" customHeight="1">
      <c r="A3" s="103" t="s">
        <v>39131</v>
      </c>
      <c r="B3" s="102" t="str">
        <f>IFERROR(VLOOKUP(D3,DB!A:K,11,0),"")</f>
        <v>R6</v>
      </c>
      <c r="C3" s="104">
        <v>2</v>
      </c>
      <c r="D3" s="102" t="s">
        <v>38968</v>
      </c>
      <c r="E3" s="105" t="s">
        <v>39021</v>
      </c>
      <c r="F3" s="106">
        <v>45963.05027777778</v>
      </c>
      <c r="G3" s="76">
        <f ca="1">IFERROR(NOW()-F3,"-")</f>
        <v>0.14190925925504416</v>
      </c>
      <c r="H3" s="106">
        <v>45963.035891203705</v>
      </c>
      <c r="I3" s="102" t="str">
        <f>IFERROR(VLOOKUP(D3,DB!A:F,6,0),"")</f>
        <v>Generator-SG</v>
      </c>
      <c r="J3" s="101" t="str">
        <f>IFERROR(VLOOKUP(D3,DB!A:G,7,0),"")</f>
        <v>Vandalized</v>
      </c>
      <c r="K3" s="107" t="s">
        <v>39132</v>
      </c>
      <c r="L3" s="108" t="str">
        <f>IFERROR(VLOOKUP(D3,DB!A:I,9,0),"")</f>
        <v>Latis</v>
      </c>
    </row>
    <row r="4" spans="1:16383" ht="31.5" customHeight="1">
      <c r="A4" s="103"/>
      <c r="B4" s="102" t="str">
        <f>IFERROR(VLOOKUP(D4,DB!A:K,11,0),"")</f>
        <v/>
      </c>
      <c r="C4" s="104"/>
      <c r="D4" s="102"/>
      <c r="E4" s="105"/>
      <c r="F4" s="106"/>
      <c r="G4" s="76">
        <f ca="1">IFERROR(NOW()-F4,"-")</f>
        <v>45963.192187037035</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45963.192187037035</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45963.192187037035</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45963.192187037035</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45963.192187037035</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45963.192187037035</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45963.192187037035</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45963.192187037035</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45963.192187037035</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45963.192187037035</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45963.192187037035</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45963.192187037035</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45963.192187037035</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45963.192187037035</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45963.192187037035</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45963.192187037035</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45963.192187037035</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45963.192187037035</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45963.192187037035</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45963.192187037035</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45963.192187037035</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45963.192187037035</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45963.192187037035</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45963.192187037035</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45963.192187037035</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45963.192187037035</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45963.192187037035</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45963.192187037035</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45963.192187037035</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45963.192187037035</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45963.192187037035</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3: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2025-11-02T01:36:53Z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