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95" documentId="120_S{2AC9BD13-BADA-5192-A53E-5A8FF88502F6}" xr6:coauthVersionLast="47" xr6:coauthVersionMax="47" xr10:uidLastSave="{3E52AC54-45C7-403D-A5C7-C8C7209B3F8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<sst xmlns="http://schemas.openxmlformats.org/spreadsheetml/2006/main" count="180292" uniqueCount="39129">
  <si>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</si>
  <si>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</si>
  <si>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</si>
  <si>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</si>
  <si>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</si>
  <si>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</si>
  <si>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</si>
  <si>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</si>
  <si>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</si>
  <si>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</si>
  <si>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</si>
  <si>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</si>
  <si>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</si>
  <si>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</si>
  <si>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</si>
  <si>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</si>
  <si>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</si>
  <si>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</si>
  <si>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</si>
  <si>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</si>
  <si>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</si>
  <si>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</si>
  <si>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</si>
  <si>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</si>
  <si>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</si>
  <si>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</si>
  <si>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</si>
  <si>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</si>
  <si>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</si>
  <si>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</si>
  <si>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</si>
  <si>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</si>
  <si>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</si>
  <si>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</si>
  <si>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</si>
  <si>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</si>
  <si>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</si>
  <si>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</si>
  <si>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</si>
  <si>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</si>
  <si>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</si>
  <si>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</si>
  <si>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</si>
  <si>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</si>
  <si>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</si>
  <si>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</si>
  <si>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</si>
  <si>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</si>
  <si>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</si>
  <si>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</si>
  <si>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</si>
  <si>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</si>
  <si>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</si>
  <si>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</si>
  <si>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</si>
  <si>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</si>
  <si>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</si>
  <si>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</si>
  <si>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</si>
  <si>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</si>
  <si>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</si>
  <si>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</si>
  <si>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</si>
  <si>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</si>
  <si>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</si>
  <si>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</si>
  <si>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</si>
  <si>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</si>
  <si>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</si>
  <si>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</si>
  <si>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</si>
  <si>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</si>
  <si>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</si>
  <si>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</si>
  <si>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</si>
  <si>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</si>
  <si>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</si>
  <si>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</si>
  <si>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</si>
  <si>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</si>
  <si>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</si>
  <si>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</si>
  <si>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</si>
  <si>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</si>
  <si>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</si>
  <si>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</si>
  <si>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</si>
  <si>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</si>
  <si>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</si>
  <si>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</si>
  <si>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</si>
  <si>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</si>
  <si>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</si>
  <si>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</si>
  <si>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</si>
  <si>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</si>
  <si>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</si>
  <si>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</si>
  <si>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</si>
  <si>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</si>
  <si>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</si>
  <si>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</si>
  <si>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</si>
  <si>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</si>
  <si>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</si>
  <si>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</si>
  <si>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</si>
  <si>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</si>
  <si>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</si>
  <si>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</si>
  <si>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</si>
  <si>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</si>
  <si>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</si>
  <si>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</si>
  <si>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</si>
  <si>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</si>
  <si>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</si>
  <si>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</si>
  <si>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</si>
  <si>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</si>
  <si>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</si>
  <si>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</si>
  <si>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</si>
  <si>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</si>
  <si>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</si>
  <si>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</si>
  <si>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</si>
  <si>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</si>
  <si>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</si>
  <si>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</si>
  <si>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</si>
  <si>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</si>
  <si>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</si>
  <si>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</si>
  <si>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</si>
  <si>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</si>
  <si>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</si>
  <si>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</si>
  <si>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</si>
  <si>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</si>
  <si>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</si>
  <si>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</si>
  <si>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</si>
  <si>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</si>
  <si>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</si>
  <si>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</si>
  <si>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</si>
  <si>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</si>
  <si>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</si>
  <si>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</si>
  <si>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</si>
  <si>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</si>
  <si>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</si>
  <si>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</si>
  <si>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</si>
  <si>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</si>
  <si>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</si>
  <si>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</si>
  <si>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</si>
  <si>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</si>
  <si>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</si>
  <si>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</si>
  <si>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</si>
  <si>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</si>
  <si>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</si>
  <si>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</si>
  <si>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</si>
  <si>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</si>
  <si>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</si>
  <si>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</si>
  <si>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</si>
  <si>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</si>
  <si>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</si>
  <si>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</si>
  <si>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</si>
  <si>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</si>
  <si>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</si>
  <si>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</si>
  <si>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</si>
  <si>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</si>
  <si>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</si>
  <si>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</si>
  <si>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</si>
  <si>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</si>
  <si>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</si>
  <si>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</si>
  <si>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</si>
  <si>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</si>
  <si>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</si>
  <si>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</si>
  <si>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</si>
  <si>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</si>
  <si>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</si>
  <si>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</si>
  <si>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</si>
  <si>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</si>
  <si>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</si>
  <si>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</si>
  <si>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</si>
  <si>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</si>
  <si>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</si>
  <si>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</si>
  <si>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</si>
  <si>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</si>
  <si>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</si>
  <si>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</si>
  <si>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</si>
  <si>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</si>
  <si>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</si>
  <si>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</si>
  <si>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</si>
  <si>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</si>
  <si>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</si>
  <si>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</si>
  <si>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</si>
  <si>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</si>
  <si>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</si>
  <si>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</si>
  <si>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</si>
  <si>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</si>
  <si>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</si>
  <si>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</si>
  <si>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</si>
  <si>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</si>
  <si>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</si>
  <si>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</si>
  <si>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</si>
  <si>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</si>
  <si>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</si>
  <si>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</si>
  <si>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</si>
  <si>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</si>
  <si>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</si>
  <si>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</si>
  <si>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</si>
  <si>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</si>
  <si>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</si>
  <si>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</si>
  <si>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</si>
  <si>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</si>
  <si>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</si>
  <si>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</si>
  <si>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</si>
  <si>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</si>
  <si>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</si>
  <si>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</si>
  <si>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</si>
  <si>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</si>
  <si>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</si>
  <si>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</si>
  <si>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</si>
  <si>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</si>
  <si>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</si>
  <si>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</si>
  <si>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</si>
  <si>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</si>
  <si>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</si>
  <si>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</si>
  <si>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</si>
  <si>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</si>
  <si>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</si>
  <si>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</si>
  <si>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</si>
  <si>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</si>
  <si>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</si>
  <si>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</si>
  <si>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</si>
  <si>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</si>
  <si>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</si>
  <si>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</si>
  <si>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</si>
  <si>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</si>
  <si>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</si>
  <si>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</si>
  <si>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</si>
  <si>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</si>
  <si>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</si>
  <si>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</si>
  <si>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</si>
  <si>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</si>
  <si>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</si>
  <si>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</si>
  <si>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</si>
  <si>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</si>
  <si>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</si>
  <si>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</si>
  <si>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</si>
  <si>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</si>
  <si>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</si>
  <si>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</si>
  <si>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</si>
  <si>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</si>
  <si>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</si>
  <si>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</si>
  <si>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</si>
  <si>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</si>
  <si>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</si>
  <si>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</si>
  <si>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</si>
  <si>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</si>
  <si>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</si>
  <si>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</si>
  <si>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</si>
  <si>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</si>
  <si>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</si>
  <si>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</si>
  <si>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</si>
  <si>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</si>
  <si>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</si>
  <si>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</si>
  <si>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</si>
  <si>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</si>
  <si>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</si>
  <si>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</si>
  <si>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</si>
  <si>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</si>
  <si>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</si>
  <si>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</si>
  <si>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</si>
  <si>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</si>
  <si>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</si>
  <si>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</si>
  <si>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</si>
  <si>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</si>
  <si>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</si>
  <si>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</si>
  <si>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</si>
  <si>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</si>
  <si>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</si>
  <si>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</si>
  <si>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</si>
  <si>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</si>
  <si>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</si>
  <si>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</si>
  <si>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</si>
  <si>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</si>
  <si>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</si>
  <si>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</si>
  <si>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</si>
  <si>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</si>
  <si>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</si>
  <si>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</si>
  <si>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</si>
  <si>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</si>
  <si>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</si>
  <si>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</si>
  <si>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</si>
  <si>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</si>
  <si>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</si>
  <si>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</si>
  <si>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</si>
  <si>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</si>
  <si>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</si>
  <si>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</si>
  <si>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</si>
  <si>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</si>
  <si>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</si>
  <si>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</si>
  <si>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</si>
  <si>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</si>
  <si>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</si>
  <si>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</si>
  <si>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</si>
  <si>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</si>
  <si>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</si>
  <si>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</si>
  <si>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</si>
  <si>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</si>
  <si>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</si>
  <si>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</si>
  <si>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</si>
  <si>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</si>
  <si>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</si>
  <si>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</si>
  <si>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</si>
  <si>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</si>
  <si>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</si>
  <si>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</si>
  <si>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</si>
  <si>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</si>
  <si>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</si>
  <si>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</si>
  <si>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</si>
  <si>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</si>
  <si>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</si>
  <si>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</si>
  <si>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</si>
  <si>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</si>
  <si>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</si>
  <si>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</si>
  <si>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</si>
  <si>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</si>
  <si>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</si>
  <si>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</si>
  <si>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</si>
  <si>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</si>
  <si>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</si>
  <si>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</si>
  <si>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</si>
  <si>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</si>
  <si>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</si>
  <si>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</si>
  <si>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</si>
  <si>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</si>
  <si>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</si>
  <si>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</si>
  <si>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</si>
  <si>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</si>
  <si>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</si>
  <si>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</si>
  <si>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</si>
  <si>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</si>
  <si>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</si>
  <si>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</si>
  <si>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</si>
  <si>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</si>
  <si>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</si>
  <si>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</si>
  <si>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</si>
  <si>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</si>
  <si>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</si>
  <si>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</si>
  <si>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</si>
  <si>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</si>
  <si>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</si>
  <si>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</si>
  <si>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</si>
  <si>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</si>
  <si>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</si>
  <si>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</si>
  <si>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</si>
  <si>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</si>
  <si>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</si>
  <si>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</si>
  <si>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</si>
  <si>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</si>
  <si>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</si>
  <si>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</si>
  <si>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</si>
  <si>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</si>
  <si>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</si>
  <si>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</si>
  <si>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</si>
  <si>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</si>
  <si>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</si>
  <si>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</si>
  <si>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</si>
  <si>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</si>
  <si>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</si>
  <si>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</si>
  <si>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</si>
  <si>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</si>
  <si>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</si>
  <si>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</si>
  <si>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</si>
  <si>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</si>
  <si>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</si>
  <si>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</si>
  <si>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</si>
  <si>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</si>
  <si>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</si>
  <si>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</si>
  <si>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</si>
  <si>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</si>
  <si>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</si>
  <si>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</si>
  <si>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</si>
  <si>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</si>
  <si>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</si>
  <si>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</si>
  <si>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</si>
  <si>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</si>
  <si>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</si>
  <si>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</si>
  <si>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</si>
  <si>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</si>
  <si>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</si>
  <si>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</si>
  <si>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</si>
  <si>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</si>
  <si>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</si>
  <si>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</si>
  <si>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</si>
  <si>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</si>
  <si>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</si>
  <si>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</si>
  <si>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</si>
  <si>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</si>
  <si>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</si>
  <si>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</si>
  <si>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</si>
  <si>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</si>
  <si>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</si>
  <si>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</si>
  <si>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</si>
  <si>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</si>
  <si>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</si>
  <si>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</si>
  <si>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</si>
  <si>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</si>
  <si>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</si>
  <si>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</si>
  <si>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</si>
  <si>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</si>
  <si>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</si>
  <si>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</si>
  <si>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</si>
  <si>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</si>
  <si>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</si>
  <si>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</si>
  <si>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</si>
  <si>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</si>
  <si>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</si>
  <si>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</si>
  <si>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</si>
  <si>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</si>
  <si>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</si>
  <si>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</si>
  <si>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</si>
  <si>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</si>
  <si>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</si>
  <si>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</si>
  <si>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</si>
  <si>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</si>
  <si>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</si>
  <si>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</si>
  <si>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</si>
  <si>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</si>
  <si>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</si>
  <si>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</si>
  <si>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</si>
  <si>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</si>
  <si>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</si>
  <si>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</si>
  <si>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</si>
  <si>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</si>
  <si>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</si>
  <si>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</si>
  <si>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</si>
  <si>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</si>
  <si>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</si>
  <si>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</si>
  <si>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</si>
  <si>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</si>
  <si>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</si>
  <si>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</si>
  <si>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</si>
  <si>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</si>
  <si>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</si>
  <si>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</si>
  <si>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</si>
  <si>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</si>
  <si>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</si>
  <si>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</si>
  <si>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</si>
  <si>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</si>
  <si>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</si>
  <si>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</si>
  <si>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</si>
  <si>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</si>
  <si>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</si>
  <si>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</si>
  <si>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</si>
  <si>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</si>
  <si>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</si>
  <si>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</si>
  <si>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</si>
  <si>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</si>
  <si>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</si>
  <si>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</si>
  <si>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</si>
  <si>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</si>
  <si>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</si>
  <si>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</si>
  <si>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</si>
  <si>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</si>
  <si>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</si>
  <si>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</si>
  <si>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</si>
  <si>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</si>
  <si>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</si>
  <si>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</si>
  <si>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</si>
  <si>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</si>
  <si>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</si>
  <si>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</si>
  <si>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</si>
  <si>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</si>
  <si>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</si>
  <si>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</si>
  <si>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</si>
  <si>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</si>
  <si>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</si>
  <si>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</si>
  <si>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</si>
  <si>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</si>
  <si>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</si>
  <si>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</si>
  <si>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</si>
  <si>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</si>
  <si>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</si>
  <si>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</si>
  <si>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</si>
  <si>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</si>
  <si>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</si>
  <si>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</si>
  <si>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</si>
  <si>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</si>
  <si>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</si>
  <si>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</si>
  <si>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</si>
  <si>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</si>
  <si>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</si>
  <si>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</si>
  <si>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</si>
  <si>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</si>
  <si>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</si>
  <si>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</si>
  <si>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</si>
  <si>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</si>
  <si>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</si>
  <si>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</si>
  <si>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</si>
  <si>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</si>
  <si>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</si>
  <si>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</si>
  <si>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</si>
  <si>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</si>
  <si>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</si>
  <si>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</si>
  <si>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</si>
  <si>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</si>
  <si>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</si>
  <si>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</si>
  <si>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</si>
  <si>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</si>
  <si>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</si>
  <si>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</si>
  <si>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</si>
  <si>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</si>
  <si>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</si>
  <si>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</si>
  <si>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</si>
  <si>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</si>
  <si>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</si>
  <si>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</si>
  <si>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</si>
  <si>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</si>
  <si>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</si>
  <si>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</si>
  <si>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</si>
  <si>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</si>
  <si>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</si>
  <si>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</si>
  <si>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</si>
  <si>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</si>
  <si>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</si>
  <si>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</si>
  <si>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</si>
  <si>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</si>
  <si>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</si>
  <si>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</si>
  <si>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</si>
  <si>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</si>
  <si>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</si>
  <si>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</si>
  <si>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</si>
  <si>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</si>
  <si>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</si>
  <si>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</si>
  <si>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</si>
  <si>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</si>
  <si>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</si>
  <si>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</si>
  <si>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</si>
  <si>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</si>
  <si>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</si>
  <si>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</si>
  <si>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</si>
  <si>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</si>
  <si>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</si>
  <si>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</si>
  <si>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</si>
  <si>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</si>
  <si>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</si>
  <si>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</si>
  <si>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</si>
  <si>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</si>
  <si>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</si>
  <si>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</si>
  <si>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</si>
  <si>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</si>
  <si>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</si>
  <si>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</si>
  <si>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</si>
  <si>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</si>
  <si>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</si>
  <si>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</si>
  <si>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</si>
  <si>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</si>
  <si>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</si>
  <si>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</si>
  <si>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</si>
  <si>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</si>
  <si>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</si>
  <si>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</si>
  <si>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</si>
  <si>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</si>
  <si>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</si>
  <si>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</si>
  <si>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</si>
  <si>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</si>
  <si>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</si>
  <si>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</si>
  <si>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</si>
  <si>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</si>
  <si>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</si>
  <si>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</si>
  <si>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</si>
  <si>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</si>
  <si>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</si>
  <si>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</si>
  <si>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</si>
  <si>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</si>
  <si>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</si>
  <si>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</si>
  <si>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</si>
  <si>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</si>
  <si>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</si>
  <si>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</si>
  <si>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</si>
  <si>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</si>
  <si>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</si>
  <si>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</si>
  <si>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</si>
  <si>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</si>
  <si>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</si>
  <si>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</si>
  <si>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</si>
  <si>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</si>
  <si>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</si>
  <si>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</si>
  <si>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</si>
  <si>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</si>
  <si>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</si>
  <si>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</si>
  <si>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</si>
  <si>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</si>
  <si>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</si>
  <si>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</si>
  <si>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</si>
  <si>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</si>
  <si>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</si>
  <si>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</si>
  <si>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</si>
  <si>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</si>
  <si>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</si>
  <si>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</si>
  <si>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</si>
  <si>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</si>
  <si>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</si>
  <si>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</si>
  <si>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</si>
  <si>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</si>
  <si>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</si>
  <si>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</si>
  <si>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</si>
  <si>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</si>
  <si>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</si>
  <si>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</si>
  <si>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</si>
  <si>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</si>
  <si>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</si>
  <si>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</si>
  <si>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</si>
  <si>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</si>
  <si>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</si>
  <si>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</si>
  <si>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</si>
  <si>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</si>
  <si>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</si>
  <si>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</si>
  <si>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</si>
  <si>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</si>
  <si>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</si>
  <si>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</si>
  <si>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</si>
  <si>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</si>
  <si>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</si>
  <si>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</si>
  <si>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</si>
  <si>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</si>
  <si>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</si>
  <si>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</si>
  <si>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</si>
  <si>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</si>
  <si>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</si>
  <si>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</si>
  <si>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</si>
  <si>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</si>
  <si>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</si>
  <si>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</si>
  <si>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</si>
  <si>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</si>
  <si>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</si>
  <si>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</si>
  <si>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</si>
  <si>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</si>
  <si>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</si>
  <si>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</si>
  <si>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</si>
  <si>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</si>
  <si>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</si>
  <si>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</si>
  <si>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</si>
  <si>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</si>
  <si>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</si>
  <si>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</si>
  <si>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</si>
  <si>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</si>
  <si>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</si>
  <si>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</si>
  <si>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</si>
  <si>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</si>
  <si>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</si>
  <si>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</si>
  <si>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</si>
  <si>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</si>
  <si>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</si>
  <si>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</si>
  <si>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</si>
  <si>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</si>
  <si>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</si>
  <si>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</si>
  <si>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</si>
  <si>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</si>
  <si>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</si>
  <si>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</si>
  <si>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</si>
  <si>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</si>
  <si>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</si>
  <si>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</si>
  <si>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</si>
  <si>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</si>
  <si>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</si>
  <si>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</si>
  <si>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</si>
  <si>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</si>
  <si>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</si>
  <si>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</si>
  <si>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</si>
  <si>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</si>
  <si>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</si>
  <si>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</si>
  <si>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</si>
  <si>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</si>
  <si>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</si>
  <si>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</si>
  <si>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</si>
  <si>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</si>
  <si>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</si>
  <si>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</si>
  <si>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</si>
  <si>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</si>
  <si>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</si>
  <si>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</si>
  <si>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</si>
  <si>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</si>
  <si>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</si>
  <si>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</si>
  <si>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</si>
  <si>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</si>
  <si>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</si>
  <si>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</si>
  <si>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</si>
  <si>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</si>
  <si>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</si>
  <si>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</si>
  <si>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</si>
  <si>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</si>
  <si>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</si>
  <si>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</si>
  <si>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</si>
  <si>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</si>
  <si>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</si>
  <si>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</si>
  <si>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</si>
  <si>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</si>
  <si>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</si>
  <si>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</si>
  <si>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</si>
  <si>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</si>
  <si>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</si>
  <si>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</si>
  <si>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</si>
  <si>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</si>
  <si>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</si>
  <si>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</si>
  <si>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</si>
  <si>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</si>
  <si>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</si>
  <si>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</si>
  <si>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</si>
  <si>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</si>
  <si>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</si>
  <si>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</si>
  <si>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</si>
  <si>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</si>
  <si>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</si>
  <si>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</si>
  <si>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</si>
  <si>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</si>
  <si>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</si>
  <si>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</si>
  <si>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</si>
  <si>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</si>
  <si>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</si>
  <si>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</si>
  <si>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</si>
  <si>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</si>
  <si>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</si>
  <si>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</si>
  <si>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</si>
  <si>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</si>
  <si>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</si>
  <si>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</si>
  <si>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</si>
  <si>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</si>
  <si>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</si>
  <si>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</si>
  <si>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</si>
  <si>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</si>
  <si>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</si>
  <si>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</si>
  <si>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</si>
  <si>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</si>
  <si>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</si>
  <si>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</si>
  <si>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</si>
  <si>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</si>
  <si>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</si>
  <si>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</si>
  <si>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</si>
  <si>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</si>
  <si>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</si>
  <si>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</si>
  <si>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</si>
  <si>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</si>
  <si>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</si>
  <si>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</si>
  <si>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</si>
  <si>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</si>
  <si>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</si>
  <si>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</si>
  <si>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</si>
  <si>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</si>
  <si>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</si>
  <si>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</si>
  <si>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</si>
  <si>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</si>
  <si>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</si>
  <si>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</si>
  <si>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</si>
  <si>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</si>
  <si>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</si>
  <si>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</si>
  <si>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</si>
  <si>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</si>
  <si>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</si>
  <si>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</si>
  <si>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</si>
  <si>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</si>
  <si>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</si>
  <si>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</si>
  <si>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</si>
  <si>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</si>
  <si>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</si>
  <si>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</si>
  <si>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</si>
  <si>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</si>
  <si>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</si>
  <si>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</si>
  <si>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</si>
  <si>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</si>
  <si>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</si>
  <si>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</si>
  <si>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</si>
  <si>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</si>
  <si>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</si>
  <si>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</si>
  <si>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</si>
  <si>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</si>
  <si>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</si>
  <si>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</si>
  <si>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</si>
  <si>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</si>
  <si>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</si>
  <si>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</si>
  <si>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</si>
  <si>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</si>
  <si>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</si>
  <si>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</si>
  <si>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</si>
  <si>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</si>
  <si>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</si>
  <si>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</si>
  <si>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</si>
  <si>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</si>
  <si>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</si>
  <si>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</si>
  <si>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</si>
  <si>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</si>
  <si>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</si>
  <si>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</si>
  <si>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</si>
  <si>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</si>
  <si>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</si>
  <si>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</si>
  <si>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</si>
  <si>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</si>
  <si>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</si>
  <si>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</si>
  <si>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</si>
  <si>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</si>
  <si>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</si>
  <si>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</si>
  <si>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</si>
  <si>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</si>
  <si>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</si>
  <si>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</si>
  <si>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</si>
  <si>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</si>
  <si>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</si>
  <si>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</si>
  <si>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</si>
  <si>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</si>
  <si>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</si>
  <si>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</si>
  <si>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</si>
  <si>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</si>
  <si>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</si>
  <si>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</si>
  <si>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</si>
  <si>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</si>
  <si>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</si>
  <si>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</si>
  <si>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</si>
  <si>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</si>
  <si>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</si>
  <si>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</si>
  <si>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</si>
  <si>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</si>
  <si>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</si>
  <si>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</si>
  <si>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</si>
  <si>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</si>
  <si>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</si>
  <si>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</si>
  <si>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</si>
  <si>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</si>
  <si>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</si>
  <si>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</si>
  <si>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</si>
  <si>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</si>
  <si>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</si>
  <si>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</si>
  <si>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</si>
  <si>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</si>
  <si>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</si>
  <si>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</si>
  <si>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</si>
  <si>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</si>
  <si>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</si>
  <si>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</si>
  <si>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</si>
  <si>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</si>
  <si>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</si>
  <si>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</si>
  <si>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</si>
  <si>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</si>
  <si>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</si>
  <si>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</si>
  <si>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</si>
  <si>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</si>
  <si>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</si>
  <si>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</si>
  <si>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</si>
  <si>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</si>
  <si>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</si>
  <si>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</si>
  <si>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</si>
  <si>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</si>
  <si>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</si>
  <si>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</si>
  <si>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</si>
  <si>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</si>
  <si>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</si>
  <si>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</si>
  <si>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</si>
  <si>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</si>
  <si>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</si>
  <si>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</si>
  <si>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</si>
  <si>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</si>
  <si>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</si>
  <si>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</si>
  <si>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</si>
  <si>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</si>
  <si>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</si>
  <si>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</si>
  <si>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</si>
  <si>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</si>
  <si>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</si>
  <si>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</si>
  <si>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</si>
  <si>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</si>
  <si>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</si>
  <si>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</si>
  <si>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</si>
  <si>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</si>
  <si>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</si>
  <si>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</si>
  <si>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</si>
  <si>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</si>
  <si>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</si>
  <si>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</si>
  <si>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</si>
  <si>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</si>
  <si>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</si>
  <si>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</si>
  <si>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</si>
  <si>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</si>
  <si>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</si>
  <si>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</si>
  <si>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</si>
  <si>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</si>
  <si>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</si>
  <si>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</si>
  <si>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</si>
  <si>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</si>
  <si>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</si>
  <si>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</si>
  <si>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</si>
  <si>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</si>
  <si>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</si>
  <si>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</si>
  <si>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</si>
  <si>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</si>
  <si>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</si>
  <si>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</si>
  <si>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</si>
  <si>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</si>
  <si>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</si>
  <si>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</si>
  <si>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</si>
  <si>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</si>
  <si>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</si>
  <si>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</si>
  <si>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</si>
  <si>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</si>
  <si>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</si>
  <si>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</si>
  <si>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</si>
  <si>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</si>
  <si>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</si>
  <si>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</si>
  <si>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</si>
  <si>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</si>
  <si>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</si>
  <si>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</si>
  <si>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</si>
  <si>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</si>
  <si>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</si>
  <si>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</si>
  <si>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</si>
  <si>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</si>
  <si>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</si>
  <si>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</si>
  <si>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</si>
  <si>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</si>
  <si>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</si>
  <si>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</si>
  <si>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</si>
  <si>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</si>
  <si>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</si>
  <si>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</si>
  <si>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</si>
  <si>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</si>
  <si>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</si>
  <si>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</si>
  <si>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</si>
  <si>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</si>
  <si>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</si>
  <si>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</si>
  <si>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</si>
  <si>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</si>
  <si>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</si>
  <si>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</si>
  <si>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</si>
  <si>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</si>
  <si>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</si>
  <si>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</si>
  <si>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</si>
  <si>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</si>
  <si>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</si>
  <si>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</si>
  <si>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</si>
  <si>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</si>
  <si>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</si>
  <si>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</si>
  <si>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</si>
  <si>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</si>
  <si>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</si>
  <si>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</si>
  <si>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</si>
  <si>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</si>
  <si>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</si>
  <si>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</si>
  <si>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</si>
  <si>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</si>
  <si>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</si>
  <si>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</si>
  <si>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</si>
  <si>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</si>
  <si>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</si>
  <si>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</si>
  <si>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</si>
  <si>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</si>
  <si>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</si>
  <si>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</si>
  <si>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</si>
  <si>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</si>
  <si>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</si>
  <si>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</si>
  <si>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</si>
  <si>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</si>
  <si>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</si>
  <si>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</si>
  <si>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</si>
  <si>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</si>
  <si>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</si>
  <si>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</si>
  <si>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</si>
  <si>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</si>
  <si>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</si>
  <si>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</si>
  <si>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</si>
  <si>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</si>
  <si>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</si>
  <si>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</si>
  <si>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</si>
  <si>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</si>
  <si>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</si>
  <si>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</si>
  <si>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</si>
  <si>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</si>
  <si>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</si>
  <si>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</si>
  <si>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</si>
  <si>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</si>
  <si>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</si>
  <si>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</si>
  <si>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</si>
  <si>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</si>
  <si>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</si>
  <si>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</si>
  <si>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</si>
  <si>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</si>
  <si>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</si>
  <si>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</si>
  <si>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</si>
  <si>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</si>
  <si>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</si>
  <si>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</si>
  <si>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</si>
  <si>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</si>
  <si>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</si>
  <si>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</si>
  <si>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</si>
  <si>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</si>
  <si>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</si>
  <si>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</si>
  <si>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</si>
  <si>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</si>
  <si>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</si>
  <si>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</si>
  <si>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</si>
  <si>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</si>
  <si>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</si>
  <si>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</si>
  <si>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</si>
  <si>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</si>
  <si>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</si>
  <si>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</si>
  <si>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</si>
  <si>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</si>
  <si>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</si>
  <si>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</si>
  <si>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</si>
  <si>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</si>
  <si>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</si>
  <si>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</si>
  <si>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</si>
  <si>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</si>
  <si>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</si>
  <si>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</si>
  <si>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</si>
  <si>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</si>
  <si>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</si>
  <si>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</si>
  <si>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</si>
  <si>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</si>
  <si>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</si>
  <si>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</si>
  <si>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</si>
  <si>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</si>
  <si>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</si>
  <si>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</si>
  <si>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</si>
  <si>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</si>
  <si>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</si>
  <si>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</si>
  <si>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</si>
  <si>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</si>
  <si>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</si>
  <si>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</si>
  <si>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</si>
  <si>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</si>
  <si>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</si>
  <si>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</si>
  <si>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</si>
  <si>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</si>
  <si>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</si>
  <si>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</si>
  <si>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</si>
  <si>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</si>
  <si>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</si>
  <si>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</si>
  <si>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</si>
  <si>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</si>
  <si>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</si>
  <si>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</si>
  <si>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</si>
  <si>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</si>
  <si>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</si>
  <si>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</si>
  <si>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</si>
  <si>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</si>
  <si>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</si>
  <si>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</si>
  <si>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</si>
  <si>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</si>
  <si>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</si>
  <si>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</si>
  <si>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</si>
  <si>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</si>
  <si>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</si>
  <si>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</si>
  <si>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</si>
  <si>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</si>
  <si>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</si>
  <si>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</si>
  <si>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</si>
  <si>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</si>
  <si>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</si>
  <si>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</si>
  <si>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</si>
  <si>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</si>
  <si>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</si>
  <si>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</si>
  <si>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</si>
  <si>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</si>
  <si>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</si>
  <si>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</si>
  <si>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</si>
  <si>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</si>
  <si>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</si>
  <si>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</si>
  <si>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</si>
  <si>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</si>
  <si>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</si>
  <si>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</si>
  <si>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</si>
  <si>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</si>
  <si>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</si>
  <si>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</si>
  <si>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</si>
  <si>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</si>
  <si>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</si>
  <si>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</si>
  <si>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</si>
  <si>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</si>
  <si>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</si>
  <si>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</si>
  <si>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</si>
  <si>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</si>
  <si>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</si>
  <si>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</si>
  <si>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</si>
  <si>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</si>
  <si>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</si>
  <si>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</si>
  <si>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</si>
  <si>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</si>
  <si>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</si>
  <si>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</si>
  <si>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</si>
  <si>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</si>
  <si>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</si>
  <si>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</si>
  <si>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</si>
  <si>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</si>
  <si>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</si>
  <si>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</si>
  <si>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</si>
  <si>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</si>
  <si>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</si>
  <si>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</si>
  <si>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</si>
  <si>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</si>
  <si>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</si>
  <si>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</si>
  <si>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</si>
  <si>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</si>
  <si>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</si>
  <si>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</si>
  <si>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</si>
  <si>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</si>
  <si>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</si>
  <si>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</si>
  <si>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</si>
  <si>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</si>
  <si>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</si>
  <si>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</si>
  <si>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</si>
  <si>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</si>
  <si>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</si>
  <si>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</si>
  <si>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</si>
  <si>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</si>
  <si>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</si>
  <si>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</si>
  <si>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</si>
  <si>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</si>
  <si>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</si>
  <si>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</si>
  <si>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</si>
  <si>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</si>
  <si>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</si>
  <si>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</si>
  <si>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</si>
  <si>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</si>
  <si>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</si>
  <si>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</si>
  <si>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</si>
  <si>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</si>
  <si>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</si>
  <si>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</si>
  <si>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</si>
  <si>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</si>
  <si>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</si>
  <si>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</si>
  <si>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</si>
  <si>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</si>
  <si>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</si>
  <si>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</si>
  <si>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</si>
  <si>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</si>
  <si>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</si>
  <si>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</si>
  <si>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</si>
  <si>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</si>
  <si>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</si>
  <si>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</si>
  <si>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</si>
  <si>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</si>
  <si>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</si>
  <si>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</si>
  <si>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</si>
  <si>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</si>
  <si>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</si>
  <si>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</si>
  <si>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</si>
  <si>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</si>
  <si>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</si>
  <si>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</si>
  <si>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</si>
  <si>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</si>
  <si>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</si>
  <si>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</si>
  <si>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</si>
  <si>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</si>
  <si>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</si>
  <si>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</si>
  <si>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</si>
  <si>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</si>
  <si>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</si>
  <si>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</si>
  <si>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</si>
  <si>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</si>
  <si>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</si>
  <si>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</si>
  <si>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</si>
  <si>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</si>
  <si>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</si>
  <si>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</si>
  <si>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</si>
  <si>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</si>
  <si>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</si>
  <si>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</si>
  <si>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</si>
  <si>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</si>
  <si>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</si>
  <si>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</si>
  <si>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</si>
  <si>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</si>
  <si>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</si>
  <si>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</si>
  <si>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</si>
  <si>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</si>
  <si>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</si>
  <si>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</si>
  <si>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</si>
  <si>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</si>
  <si>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</si>
  <si>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</si>
  <si>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</si>
  <si>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</si>
  <si>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</si>
  <si>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</si>
  <si>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</si>
  <si>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</si>
  <si>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</si>
  <si>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</si>
  <si>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</si>
  <si>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</si>
  <si>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</si>
  <si>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</si>
  <si>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</si>
  <si>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</si>
  <si>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</si>
  <si>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</si>
  <si>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</si>
  <si>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</si>
  <si>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</si>
  <si>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</si>
  <si>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</si>
  <si>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</si>
  <si>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</si>
  <si>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</si>
  <si>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</si>
  <si>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</si>
  <si>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</si>
  <si>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</si>
  <si>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</si>
  <si>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</si>
  <si>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</si>
  <si>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</si>
  <si>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</si>
  <si>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</si>
  <si>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</si>
  <si>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</si>
  <si>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</si>
  <si>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</si>
  <si>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</si>
  <si>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</si>
  <si>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</si>
  <si>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</si>
  <si>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</si>
  <si>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</si>
  <si>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</si>
  <si>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</si>
  <si>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</si>
  <si>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</si>
  <si>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</si>
  <si>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</si>
  <si>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</si>
  <si>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</si>
  <si>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</si>
  <si>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</si>
  <si>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</si>
  <si>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</si>
  <si>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</si>
  <si>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</si>
  <si>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</si>
  <si>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</si>
  <si>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</si>
  <si>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</si>
  <si>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</si>
  <si>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</si>
  <si>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</si>
  <si>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</si>
  <si>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</si>
  <si>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</si>
  <si>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</si>
  <si>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</si>
  <si>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</si>
  <si>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</si>
  <si>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</si>
  <si>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</si>
  <si>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</si>
  <si>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</si>
  <si>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</si>
  <si>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</si>
  <si>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</si>
  <si>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</si>
  <si>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</si>
  <si>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</si>
  <si>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</si>
  <si>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</si>
  <si>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</si>
  <si>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</si>
  <si>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</si>
  <si>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</si>
  <si>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</si>
  <si>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</si>
  <si>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</si>
  <si>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</si>
  <si>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</si>
  <si>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</si>
  <si>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</si>
  <si>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</si>
  <si>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</si>
  <si>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</si>
  <si>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</si>
  <si>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</si>
  <si>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</si>
  <si>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</si>
  <si>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</si>
  <si>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</si>
  <si>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</si>
  <si>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</si>
  <si>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</si>
  <si>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</si>
  <si>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</si>
  <si>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</si>
  <si>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</si>
  <si>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</si>
  <si>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</si>
  <si>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</si>
  <si>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</si>
  <si>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</si>
  <si>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</si>
  <si>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</si>
  <si>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</si>
  <si>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</si>
  <si>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</si>
  <si>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</si>
  <si>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</si>
  <si>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</si>
  <si>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</si>
  <si>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</si>
  <si>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</si>
  <si>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</si>
  <si>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</si>
  <si>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</si>
  <si>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</si>
  <si>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</si>
  <si>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</si>
  <si>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</si>
  <si>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</si>
  <si>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</si>
  <si>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</si>
  <si>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</si>
  <si>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</si>
  <si>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</si>
  <si>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</si>
  <si>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</si>
  <si>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</si>
  <si>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</si>
  <si>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</si>
  <si>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</si>
  <si>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</si>
  <si>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</si>
  <si>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</si>
  <si>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</si>
  <si>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</si>
  <si>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</si>
  <si>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</si>
  <si>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</si>
  <si>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</si>
  <si>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</si>
  <si>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</si>
  <si>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</si>
  <si>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</si>
  <si>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</si>
  <si>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</si>
  <si>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</si>
  <si>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</si>
  <si>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</si>
  <si>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</si>
  <si>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</si>
  <si>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</si>
  <si>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</si>
  <si>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</si>
  <si>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</si>
  <si>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</si>
  <si>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</si>
  <si>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</si>
  <si>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</si>
  <si>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</si>
  <si>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</si>
  <si>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</si>
  <si>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</si>
  <si>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</si>
  <si>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</si>
  <si>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</si>
  <si>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</si>
  <si>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</si>
  <si>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</si>
  <si>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</si>
  <si>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</si>
  <si>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</si>
  <si>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</si>
  <si>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</si>
  <si>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</si>
  <si>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</si>
  <si>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</si>
  <si>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</si>
  <si>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</si>
  <si>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</si>
  <si>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</si>
  <si>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</si>
  <si>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</si>
  <si>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</si>
  <si>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</si>
  <si>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</si>
  <si>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</si>
  <si>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</si>
  <si>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</si>
  <si>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</si>
  <si>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</si>
  <si>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</si>
  <si>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</si>
  <si>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</si>
  <si>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</si>
  <si>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</si>
  <si>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</si>
  <si>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</si>
  <si>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</si>
  <si>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</si>
  <si>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</si>
  <si>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</si>
  <si>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</si>
  <si>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</si>
  <si>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</si>
  <si>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</si>
  <si>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</si>
  <si>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</si>
  <si>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</si>
  <si>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</si>
  <si>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</si>
  <si>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</si>
  <si>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</si>
  <si>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</si>
  <si>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</si>
  <si>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</si>
  <si>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</si>
  <si>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</si>
  <si>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</si>
  <si>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</si>
  <si>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</si>
  <si>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</si>
  <si>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</si>
  <si>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</si>
  <si>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</si>
  <si>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</si>
  <si>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</si>
  <si>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</si>
  <si>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</si>
  <si>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</si>
  <si>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</si>
  <si>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</si>
  <si>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</si>
  <si>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</si>
  <si>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</si>
  <si>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</si>
  <si>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</si>
  <si>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</si>
  <si>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</si>
  <si>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</si>
  <si>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</si>
  <si>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</si>
  <si>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</si>
  <si>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</si>
  <si>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</si>
  <si>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</si>
  <si>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</si>
  <si>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</si>
  <si>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</si>
  <si>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</si>
  <si>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</si>
  <si>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</si>
  <si>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</si>
  <si>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</si>
  <si>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</si>
  <si>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</si>
  <si>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</si>
  <si>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</si>
  <si>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</si>
  <si>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</si>
  <si>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</si>
  <si>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</si>
  <si>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</si>
  <si>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</si>
  <si>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</si>
  <si>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</si>
  <si>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</si>
  <si>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</si>
  <si>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</si>
  <si>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</si>
  <si>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</si>
  <si>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</si>
  <si>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</si>
  <si>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</si>
  <si>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</si>
  <si>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</si>
  <si>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</si>
  <si>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</si>
  <si>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</si>
  <si>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</si>
  <si>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</si>
  <si>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</si>
  <si>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</si>
  <si>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</si>
  <si>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</si>
  <si>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</si>
  <si>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</si>
  <si>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</si>
  <si>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</si>
  <si>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</si>
  <si>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</si>
  <si>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</si>
  <si>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</si>
  <si>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</si>
  <si>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</si>
  <si>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</si>
  <si>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</si>
  <si>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</si>
  <si>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</si>
  <si>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</si>
  <si>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</si>
  <si>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</si>
  <si>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</si>
  <si>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</si>
  <si>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</si>
  <si>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</si>
  <si>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</si>
  <si>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</si>
  <si>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</si>
  <si>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</si>
  <si>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</si>
  <si>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</si>
  <si>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</si>
  <si>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</si>
  <si>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</si>
  <si>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</si>
  <si>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</si>
  <si>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</si>
  <si>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</si>
  <si>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</si>
  <si>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</si>
  <si>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</si>
  <si>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</si>
  <si>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</si>
  <si>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</si>
  <si>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</si>
  <si>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</si>
  <si>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</si>
  <si>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</si>
  <si>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</si>
  <si>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</si>
  <si>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</si>
  <si>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</si>
  <si>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</si>
  <si>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</si>
  <si>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</si>
  <si>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</si>
  <si>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</si>
  <si>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</si>
  <si>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</si>
  <si>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</si>
  <si>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</si>
  <si>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</si>
  <si>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</si>
  <si>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</si>
  <si>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</si>
  <si>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</si>
  <si>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</si>
  <si>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</si>
  <si>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</si>
  <si>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</si>
  <si>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</si>
  <si>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</si>
  <si>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</si>
  <si>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</si>
  <si>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</si>
  <si>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</si>
  <si>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</si>
  <si>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</si>
  <si>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</si>
  <si>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</si>
  <si>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</si>
  <si>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</si>
  <si>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</si>
  <si>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</si>
  <si>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</si>
  <si>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</si>
  <si>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</si>
  <si>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</si>
  <si>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</si>
  <si>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</si>
  <si>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</si>
  <si>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</si>
  <si>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</si>
  <si>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</si>
  <si>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</si>
  <si>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</si>
  <si>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</si>
  <si>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</si>
  <si>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</si>
  <si>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</si>
  <si>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</si>
  <si>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</si>
  <si>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</si>
  <si>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</si>
  <si>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</si>
  <si>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</si>
  <si>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</si>
  <si>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</si>
  <si>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</si>
  <si>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</si>
  <si>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</si>
  <si>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</si>
  <si>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</si>
  <si>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</si>
  <si>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</si>
  <si>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</si>
  <si>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</si>
  <si>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</si>
  <si>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</si>
  <si>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</si>
  <si>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</si>
  <si>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</si>
  <si>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</si>
  <si>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</si>
  <si>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</si>
  <si>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</si>
  <si>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</si>
  <si>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</si>
  <si>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</si>
  <si>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</si>
  <si>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</si>
  <si>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</si>
  <si>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</si>
  <si>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</si>
  <si>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</si>
  <si>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</si>
  <si>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</si>
  <si>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</si>
  <si>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</si>
  <si>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</si>
  <si>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</si>
  <si>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</si>
  <si>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</si>
  <si>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</si>
  <si>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</si>
  <si>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</si>
  <si>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</si>
  <si>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</si>
  <si>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</si>
  <si>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</si>
  <si>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</si>
  <si>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</si>
  <si>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</si>
  <si>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</si>
  <si>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</si>
  <si>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</si>
  <si>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</si>
  <si>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</si>
  <si>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</si>
  <si>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</si>
  <si>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</si>
  <si>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</si>
  <si>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</si>
  <si>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</si>
  <si>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</si>
  <si>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</si>
  <si>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</si>
  <si>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</si>
  <si>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</si>
  <si>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</si>
  <si>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</si>
  <si>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</si>
  <si>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</si>
  <si>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</si>
  <si>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</si>
  <si>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</si>
  <si>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</si>
  <si>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</si>
  <si>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</si>
  <si>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</si>
  <si>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</si>
  <si>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</si>
  <si>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</si>
  <si>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</si>
  <si>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</si>
  <si>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</si>
  <si>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</si>
  <si>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</si>
  <si>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</si>
  <si>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</si>
  <si>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</si>
  <si>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</si>
  <si>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</si>
  <si>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</si>
  <si>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</si>
  <si>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</si>
  <si>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</si>
  <si>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</si>
  <si>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</si>
  <si>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</si>
  <si>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</si>
  <si>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</si>
  <si>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</si>
  <si>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</si>
  <si>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</si>
  <si>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</si>
  <si>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</si>
  <si>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</si>
  <si>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</si>
  <si>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</si>
  <si>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</si>
  <si>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</si>
  <si>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</si>
  <si>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</si>
  <si>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</si>
  <si>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</si>
  <si>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</si>
  <si>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</si>
  <si>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</si>
  <si>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</si>
  <si>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</si>
  <si>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</si>
  <si>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</si>
  <si>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</si>
  <si>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</si>
  <si>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</si>
  <si>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</si>
  <si>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</si>
  <si>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</si>
  <si>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</si>
  <si>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</si>
  <si>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</si>
  <si>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</si>
  <si>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</si>
  <si>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</si>
  <si>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</si>
  <si>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</si>
  <si>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</si>
  <si>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</si>
  <si>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</si>
  <si>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</si>
  <si>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</si>
  <si>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</si>
  <si>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</si>
  <si>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</si>
  <si>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</si>
  <si>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</si>
  <si>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</si>
  <si>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</si>
  <si>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</si>
  <si>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</si>
  <si>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</si>
  <si>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</si>
  <si>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</si>
  <si>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</si>
  <si>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</si>
  <si>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</si>
  <si>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</si>
  <si>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</si>
  <si>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</si>
  <si>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</si>
  <si>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</si>
  <si>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</si>
  <si>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</si>
  <si>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</si>
  <si>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</si>
  <si>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</si>
  <si>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</si>
  <si>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</si>
  <si>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</si>
  <si>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</si>
  <si>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</si>
  <si>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</si>
  <si>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</si>
  <si>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</si>
  <si>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</si>
  <si>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</si>
  <si>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</si>
  <si>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</si>
  <si>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</si>
  <si>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</si>
  <si>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</si>
  <si>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</si>
  <si>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</si>
  <si>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</si>
  <si>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</si>
  <si>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</si>
  <si>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</si>
  <si>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</si>
  <si>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</si>
  <si>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</si>
  <si>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</si>
  <si>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</si>
  <si>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</si>
  <si>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</si>
  <si>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</si>
  <si>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</si>
  <si>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</si>
  <si>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</si>
  <si>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</si>
  <si>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</si>
  <si>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</si>
  <si>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</si>
  <si>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</si>
  <si>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</si>
  <si>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</si>
  <si>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</si>
  <si>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</si>
  <si>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</si>
  <si>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</si>
  <si>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</si>
  <si>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</si>
  <si>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</si>
  <si>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</si>
  <si>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</si>
  <si>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</si>
  <si>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</si>
  <si>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</si>
  <si>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</si>
  <si>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</si>
  <si>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</si>
  <si>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</si>
  <si>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</si>
  <si>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</si>
  <si>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</si>
  <si>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</si>
  <si>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</si>
  <si>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</si>
  <si>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</si>
  <si>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</si>
  <si>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</si>
  <si>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</si>
  <si>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</si>
  <si>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</si>
  <si>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</si>
  <si>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</si>
  <si>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</si>
  <si>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</si>
  <si>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</si>
  <si>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</si>
  <si>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</si>
  <si>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</si>
  <si>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</si>
  <si>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</si>
  <si>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</si>
  <si>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</si>
  <si>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</si>
  <si>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</si>
  <si>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</si>
  <si>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</si>
  <si>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</si>
  <si>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</si>
  <si>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</si>
  <si>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</si>
  <si>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</si>
  <si>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</si>
  <si>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</si>
  <si>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</si>
  <si>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</si>
  <si>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</si>
  <si>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</si>
  <si>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</si>
  <si>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</si>
  <si>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</si>
  <si>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</si>
  <si>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</si>
  <si>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</si>
  <si>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</si>
  <si>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</si>
  <si>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</si>
  <si>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</si>
  <si>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</si>
  <si>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</si>
  <si>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</si>
  <si>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</si>
  <si>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</si>
  <si>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</si>
  <si>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</si>
  <si>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</si>
  <si>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</si>
  <si>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</si>
  <si>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</si>
  <si>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</si>
  <si>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</si>
  <si>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</si>
  <si>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</si>
  <si>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</si>
  <si>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</si>
  <si>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</si>
  <si>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</si>
  <si>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</si>
  <si>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</si>
  <si>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</si>
  <si>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</si>
  <si>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</si>
  <si>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</si>
  <si>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</si>
  <si>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</si>
  <si>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</si>
  <si>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</si>
  <si>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</si>
  <si>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</si>
  <si>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</si>
  <si>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</si>
  <si>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</si>
  <si>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</si>
  <si>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</si>
  <si>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</si>
  <si>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</si>
  <si>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</si>
  <si>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</si>
  <si>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</si>
  <si>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</si>
  <si>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</si>
  <si>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</si>
  <si>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</si>
  <si>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</si>
  <si>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</si>
  <si>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</si>
  <si>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</si>
  <si>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</si>
  <si>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</si>
  <si>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</si>
  <si>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</si>
  <si>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</si>
  <si>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</si>
  <si>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</si>
  <si>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</si>
  <si>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</si>
  <si>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</si>
  <si>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</si>
  <si>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</si>
  <si>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</si>
  <si>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</si>
  <si>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</si>
  <si>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</si>
  <si>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</si>
  <si>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</si>
  <si>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</si>
  <si>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</si>
  <si>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</si>
  <si>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</si>
  <si>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</si>
  <si>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</si>
  <si>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</si>
  <si>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</si>
  <si>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</si>
  <si>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</si>
  <si>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</si>
  <si>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</si>
  <si>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</si>
  <si>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</si>
  <si>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</si>
  <si>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</si>
  <si>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</si>
  <si>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</si>
  <si>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</si>
  <si>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</si>
  <si>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</si>
  <si>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</si>
  <si>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</si>
  <si>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</si>
  <si>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</si>
  <si>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</si>
  <si>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</si>
  <si>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</si>
  <si>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</si>
  <si>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</si>
  <si>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</si>
  <si>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</si>
  <si>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</si>
  <si>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</si>
  <si>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</si>
  <si>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</si>
  <si>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</si>
  <si>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</si>
  <si>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</si>
  <si>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</si>
  <si>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</si>
  <si>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</si>
  <si>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</si>
  <si>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</si>
  <si>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</si>
  <si>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</si>
  <si>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</si>
  <si>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</si>
  <si>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</si>
  <si>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</si>
  <si>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</si>
  <si>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</si>
  <si>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</si>
  <si>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</si>
  <si>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</si>
  <si>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</si>
  <si>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</si>
  <si>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</si>
  <si>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</si>
  <si>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</si>
  <si>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</si>
  <si>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</si>
  <si>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</si>
  <si>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</si>
  <si>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</si>
  <si>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</si>
  <si>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</si>
  <si>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</si>
  <si>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</si>
  <si>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</si>
  <si>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</si>
  <si>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</si>
  <si>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</si>
  <si>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</si>
  <si>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</si>
  <si>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</si>
  <si>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</si>
  <si>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</si>
  <si>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</si>
  <si>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</si>
  <si>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</si>
  <si>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</si>
  <si>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</si>
  <si>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</si>
  <si>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</si>
  <si>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</si>
  <si>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</si>
  <si>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</si>
  <si>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</si>
  <si>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</si>
  <si>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</si>
  <si>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</si>
  <si>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</si>
  <si>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</si>
  <si>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</si>
  <si>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</si>
  <si>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</si>
  <si>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</si>
  <si>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</si>
  <si>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</si>
  <si>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</si>
  <si>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</si>
  <si>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</si>
  <si>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</si>
  <si>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</si>
  <si>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</si>
  <si>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</si>
  <si>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</si>
  <si>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</si>
  <si>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</si>
  <si>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</si>
  <si>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</si>
  <si>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</si>
  <si>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</si>
  <si>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</si>
  <si>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</si>
  <si>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</si>
  <si>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</si>
  <si>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</si>
  <si>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</si>
  <si>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</si>
  <si>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</si>
  <si>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</si>
  <si>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</si>
  <si>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</si>
  <si>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</si>
  <si>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</si>
  <si>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</si>
  <si>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</si>
  <si>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</si>
  <si>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</si>
  <si>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</si>
  <si>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</si>
  <si>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</si>
  <si>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</si>
  <si>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</si>
  <si>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</si>
  <si>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</si>
  <si>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</si>
  <si>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</si>
  <si>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</si>
  <si>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</si>
  <si>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</si>
  <si>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</si>
  <si>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</si>
  <si>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</si>
  <si>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</si>
  <si>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</si>
  <si>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</si>
  <si>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</si>
  <si>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</si>
  <si>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</si>
  <si>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</si>
  <si>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</si>
  <si>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</si>
  <si>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</si>
  <si>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</si>
  <si>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</si>
  <si>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</si>
  <si>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</si>
  <si>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</si>
  <si>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</si>
  <si>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</si>
  <si>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</si>
  <si>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</si>
  <si>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</si>
  <si>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</si>
  <si>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</si>
  <si>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</si>
  <si>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</si>
  <si>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</si>
  <si>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</si>
  <si>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</si>
  <si>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</si>
  <si>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</si>
  <si>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</si>
  <si>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</si>
  <si>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</si>
  <si>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</si>
  <si>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</si>
  <si>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</si>
  <si>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</si>
  <si>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</si>
  <si>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</si>
  <si>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</si>
  <si>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</si>
  <si>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</si>
  <si>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</si>
  <si>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</si>
  <si>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</si>
  <si>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</si>
  <si>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</si>
  <si>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</si>
  <si>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</si>
  <si>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</si>
  <si>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</si>
  <si>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</si>
  <si>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</si>
  <si>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</si>
  <si>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</si>
  <si>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</si>
  <si>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</si>
  <si>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</si>
  <si>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</si>
  <si>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</si>
  <si>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</si>
  <si>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</si>
  <si>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</si>
  <si>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</si>
  <si>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</si>
  <si>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</si>
  <si>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</si>
  <si>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</si>
  <si>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</si>
  <si>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</si>
  <si>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</si>
  <si>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</si>
  <si>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</si>
  <si>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</si>
  <si>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</si>
  <si>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</si>
  <si>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</si>
  <si>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</si>
  <si>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</si>
  <si>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</si>
  <si>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</si>
  <si>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</si>
  <si>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</si>
  <si>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</si>
  <si>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</si>
  <si>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</si>
  <si>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</si>
  <si>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</si>
  <si>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</si>
  <si>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</si>
  <si>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</si>
  <si>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</si>
  <si>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</si>
  <si>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</si>
  <si>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</si>
  <si>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</si>
  <si>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</si>
  <si>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</si>
  <si>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</si>
  <si>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</si>
  <si>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</si>
  <si>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</si>
  <si>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</si>
  <si>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</si>
  <si>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</si>
  <si>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</si>
  <si>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</si>
  <si>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</si>
  <si>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</si>
  <si>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</si>
  <si>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</si>
  <si>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</si>
  <si>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</si>
  <si>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</si>
  <si>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</si>
  <si>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</si>
  <si>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</si>
  <si>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</si>
  <si>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</si>
  <si>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</si>
  <si>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</si>
  <si>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</si>
  <si>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</si>
  <si>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</si>
  <si>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</si>
  <si>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</si>
  <si>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</si>
  <si>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</si>
  <si>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</si>
  <si>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</si>
  <si>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</si>
  <si>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</si>
  <si>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</si>
  <si>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</si>
  <si>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</si>
  <si>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</si>
  <si>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</si>
  <si>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</si>
  <si>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</si>
  <si>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</si>
  <si>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</si>
  <si>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</si>
  <si>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</si>
  <si>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</si>
  <si>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</si>
  <si>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</si>
  <si>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</si>
  <si>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</si>
  <si>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</si>
  <si>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</si>
  <si>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</si>
  <si>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</si>
  <si>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</si>
  <si>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</si>
  <si>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</si>
  <si>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</si>
  <si>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</si>
  <si>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</si>
  <si>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</si>
  <si>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</si>
  <si>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</si>
  <si>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</si>
  <si>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</si>
  <si>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</si>
  <si>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</si>
  <si>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</si>
  <si>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</si>
  <si>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</si>
  <si>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</si>
  <si>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</si>
  <si>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</si>
  <si>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</si>
  <si>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</si>
  <si>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</si>
  <si>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</si>
  <si>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</si>
  <si>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</si>
  <si>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</si>
  <si>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</si>
  <si>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</si>
  <si>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</si>
  <si>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</si>
  <si>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</si>
  <si>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</si>
  <si>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</si>
  <si>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</si>
  <si>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</si>
  <si>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</si>
  <si>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</si>
  <si>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</si>
  <si>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</si>
  <si>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</si>
  <si>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</si>
  <si>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</si>
  <si>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</si>
  <si>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</si>
  <si>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</si>
  <si>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</si>
  <si>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</si>
  <si>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</si>
  <si>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</si>
  <si>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</si>
  <si>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</si>
  <si>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</si>
  <si>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</si>
  <si>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</si>
  <si>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</si>
  <si>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</si>
  <si>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</si>
  <si>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</si>
  <si>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</si>
  <si>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</si>
  <si>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</si>
  <si>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</si>
  <si>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</si>
  <si>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</si>
  <si>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</si>
  <si>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</si>
  <si>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</si>
  <si>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</si>
  <si>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</si>
  <si>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</si>
  <si>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</si>
  <si>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</si>
  <si>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</si>
  <si>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</si>
  <si>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</si>
  <si>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</si>
  <si>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</si>
  <si>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</si>
  <si>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</si>
  <si>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</si>
  <si>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</si>
  <si>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</si>
  <si>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</si>
  <si>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</si>
  <si>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</si>
  <si>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</si>
  <si>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</si>
  <si>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</si>
  <si>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</si>
  <si>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</si>
  <si>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</si>
  <si>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</si>
  <si>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</si>
  <si>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</si>
  <si>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</si>
  <si>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</si>
  <si>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</si>
  <si>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</si>
  <si>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</si>
  <si>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</si>
  <si>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</si>
  <si>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</si>
  <si>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</si>
  <si>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</si>
  <si>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</si>
  <si>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</si>
  <si>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</si>
  <si>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</si>
  <si>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</si>
  <si>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</si>
  <si>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</si>
  <si>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</si>
  <si>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</si>
  <si>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</si>
  <si>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</si>
  <si>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</si>
  <si>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</si>
  <si>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</si>
  <si>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</si>
  <si>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</si>
  <si>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</si>
  <si>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</si>
  <si>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</si>
  <si>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</si>
  <si>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</si>
  <si>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</si>
  <si>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</si>
  <si>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</si>
  <si>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</si>
  <si>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</si>
  <si>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</si>
  <si>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</si>
  <si>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</si>
  <si>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</si>
  <si>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</si>
  <si>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</si>
  <si>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</si>
  <si>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</si>
  <si>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</si>
  <si>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</si>
  <si>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</si>
  <si>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</si>
  <si>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</si>
  <si>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</si>
  <si>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</si>
  <si>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</si>
  <si>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</si>
  <si>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</si>
  <si>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</si>
  <si>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</si>
  <si>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</si>
  <si>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</si>
  <si>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</si>
  <si>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</si>
  <si>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</si>
  <si>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</si>
  <si>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</si>
  <si>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</si>
  <si>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</si>
  <si>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</si>
  <si>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</si>
  <si>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</si>
  <si>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</si>
  <si>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</si>
  <si>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</si>
  <si>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</si>
  <si>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</si>
  <si>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</si>
  <si>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</si>
  <si>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</si>
  <si>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</si>
  <si>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</si>
  <si>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</si>
  <si>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</si>
  <si>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</si>
  <si>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</si>
  <si>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</si>
  <si>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</si>
  <si>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</si>
  <si>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</si>
  <si>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</si>
  <si>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</si>
  <si>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</si>
  <si>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</si>
  <si>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</si>
  <si>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</si>
  <si>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</si>
  <si>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</si>
  <si>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</si>
  <si>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</si>
  <si>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</si>
  <si>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</si>
  <si>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</si>
  <si>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</si>
  <si>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</si>
  <si>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</si>
  <si>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</si>
  <si>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</si>
  <si>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</si>
  <si>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</si>
  <si>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</si>
  <si>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</si>
  <si>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</si>
  <si>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</si>
  <si>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</si>
  <si>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</si>
  <si>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</si>
  <si>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</si>
  <si>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</si>
  <si>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</si>
  <si>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</si>
  <si>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</si>
  <si>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</si>
  <si>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</si>
  <si>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</si>
  <si>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</si>
  <si>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</si>
  <si>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</si>
  <si>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</si>
  <si>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</si>
  <si>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</si>
  <si>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</si>
  <si>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</si>
  <si>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</si>
  <si>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</si>
  <si>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</si>
  <si>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</si>
  <si>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</si>
  <si>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</si>
  <si>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</si>
  <si>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</si>
  <si>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</si>
  <si>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</si>
  <si>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</si>
  <si>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</si>
  <si>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</si>
  <si>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</si>
  <si>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</si>
  <si>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</si>
  <si>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</si>
  <si>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</si>
  <si>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</si>
  <si>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</si>
  <si>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</si>
  <si>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</si>
  <si>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</si>
  <si>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</si>
  <si>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</si>
  <si>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</si>
  <si>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</si>
  <si>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</si>
  <si>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</si>
  <si>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</si>
  <si>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</si>
  <si>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</si>
  <si>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</si>
  <si>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</si>
  <si>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</si>
  <si>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</si>
  <si>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</si>
  <si>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</si>
  <si>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</si>
  <si>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</si>
  <si>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</si>
  <si>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</si>
  <si>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</si>
  <si>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</si>
  <si>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</si>
  <si>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</si>
  <si>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</si>
  <si>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</si>
  <si>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</si>
  <si>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</si>
  <si>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</si>
  <si>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</si>
  <si>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</si>
  <si>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</si>
  <si>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</si>
  <si>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</si>
  <si>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</si>
  <si>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</si>
  <si>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</si>
  <si>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</si>
  <si>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</si>
  <si>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</si>
  <si>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</si>
  <si>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</si>
  <si>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</si>
  <si>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</si>
  <si>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</si>
  <si>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</si>
  <si>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</si>
  <si>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</si>
  <si>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</si>
  <si>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</si>
  <si>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</si>
  <si>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</si>
  <si>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</si>
  <si>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</si>
  <si>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</si>
  <si>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</si>
  <si>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</si>
  <si>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</si>
  <si>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</si>
  <si>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</si>
  <si>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</si>
  <si>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</si>
  <si>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</si>
  <si>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</si>
  <si>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</si>
  <si>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</si>
  <si>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</si>
  <si>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</si>
  <si>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</si>
  <si>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</si>
  <si>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</si>
  <si>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</si>
  <si>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</si>
  <si>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</si>
  <si>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</si>
  <si>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</si>
  <si>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</si>
  <si>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</si>
  <si>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</si>
  <si>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</si>
  <si>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</si>
  <si>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</si>
  <si>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</si>
  <si>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</si>
  <si>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</si>
  <si>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</si>
  <si>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</si>
  <si>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</si>
  <si>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</si>
  <si>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</si>
  <si>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</si>
  <si>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</si>
  <si>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</si>
  <si>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</si>
  <si>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</si>
  <si>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</si>
  <si>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</si>
  <si>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</si>
  <si>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</si>
  <si>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</si>
  <si>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</si>
  <si>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</si>
  <si>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</si>
  <si>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</si>
  <si>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</si>
  <si>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</si>
  <si>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</si>
  <si>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</si>
  <si>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</si>
  <si>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</si>
  <si>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</si>
  <si>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</si>
  <si>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</si>
  <si>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</si>
  <si>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</si>
  <si>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</si>
  <si>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</si>
  <si>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</si>
  <si>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</si>
  <si>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</si>
  <si>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</si>
  <si>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</si>
  <si>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</si>
  <si>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</si>
  <si>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</si>
  <si>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</si>
  <si>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</si>
  <si>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</si>
  <si>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</si>
  <si>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</si>
  <si>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</si>
  <si>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</si>
  <si>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</si>
  <si>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</si>
  <si>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</si>
  <si>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</si>
  <si>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</si>
  <si>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</si>
  <si>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</si>
  <si>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</si>
  <si>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</si>
  <si>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</si>
  <si>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</si>
  <si>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</si>
  <si>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</si>
  <si>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</si>
  <si>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</si>
  <si>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</si>
  <si>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</si>
  <si>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</si>
  <si>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</si>
  <si>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</si>
  <si>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</si>
  <si>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</si>
  <si>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</si>
  <si>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</si>
  <si>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</si>
  <si>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</si>
  <si>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</si>
  <si>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</si>
  <si>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</si>
  <si>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</si>
  <si>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</si>
  <si>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</si>
  <si>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</si>
  <si>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</si>
  <si>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</si>
  <si>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</si>
  <si>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</si>
  <si>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</si>
  <si>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</si>
  <si>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</si>
  <si>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</si>
  <si>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</si>
  <si>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</si>
  <si>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</si>
  <si>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</si>
  <si>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</si>
  <si>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</si>
  <si>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</si>
  <si>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</si>
  <si>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</si>
  <si>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</si>
  <si>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</si>
  <si>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</si>
  <si>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</si>
  <si>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</si>
  <si>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</si>
  <si>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</si>
  <si>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</si>
  <si>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</si>
  <si>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</si>
  <si>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</si>
  <si>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</si>
  <si>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</si>
  <si>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</si>
  <si>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</si>
  <si>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</si>
  <si>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</si>
  <si>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</si>
  <si>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</si>
  <si>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</si>
  <si>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</si>
  <si>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</si>
  <si>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</si>
  <si>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</si>
  <si>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</si>
  <si>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</si>
  <si>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</si>
  <si>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</si>
  <si>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</si>
  <si>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</si>
  <si>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</si>
  <si>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</si>
  <si>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</si>
  <si>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</si>
  <si>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</si>
  <si>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</si>
  <si>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</si>
  <si>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</si>
  <si>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</si>
  <si>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</si>
  <si>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</si>
  <si>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</si>
  <si>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</si>
  <si>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</si>
  <si>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</si>
  <si>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</si>
  <si>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</si>
  <si>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</si>
  <si>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</si>
  <si>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</si>
  <si>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</si>
  <si>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</si>
  <si>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</si>
  <si>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</si>
  <si>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</si>
  <si>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</si>
  <si>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</si>
  <si>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</si>
  <si>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</si>
  <si>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</si>
  <si>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</si>
  <si>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</si>
  <si>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</si>
  <si>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</si>
  <si>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</si>
  <si>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</si>
  <si>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</si>
  <si>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</si>
  <si>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</si>
  <si>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</si>
  <si>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</si>
  <si>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</si>
  <si>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</si>
  <si>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</si>
  <si>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</si>
  <si>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</si>
  <si>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</si>
  <si>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</si>
  <si>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</si>
  <si>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</si>
  <si>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</si>
  <si>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</si>
  <si>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</si>
  <si>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</si>
  <si>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</si>
  <si>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</si>
  <si>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</si>
  <si>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</si>
  <si>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</si>
  <si>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</si>
  <si>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</si>
  <si>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</si>
  <si>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</si>
  <si>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</si>
  <si>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</si>
  <si>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</si>
  <si>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</si>
  <si>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</si>
  <si>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</si>
  <si>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</si>
  <si>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</si>
  <si>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</si>
  <si>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</si>
  <si>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</si>
  <si>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</si>
  <si>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</si>
  <si>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</si>
  <si>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</si>
  <si>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</si>
  <si>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</si>
  <si>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</si>
  <si>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</si>
  <si>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</si>
  <si>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</si>
  <si>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</si>
  <si>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</si>
  <si>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</si>
  <si>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</si>
  <si>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</si>
  <si>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</si>
  <si>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</si>
  <si>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</si>
  <si>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</si>
  <si>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</si>
  <si>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</si>
  <si>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</si>
  <si>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</si>
  <si>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</si>
  <si>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</si>
  <si>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</si>
  <si>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</si>
  <si>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</si>
  <si>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</si>
  <si>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</si>
  <si>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</si>
  <si>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</si>
  <si>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</si>
  <si>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</si>
  <si>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</si>
  <si>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</si>
  <si>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</si>
  <si>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</si>
  <si>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</si>
  <si>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</si>
  <si>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</si>
  <si>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</si>
  <si>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</si>
  <si>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</si>
  <si>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</si>
  <si>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</si>
  <si>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</si>
  <si>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</si>
  <si>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</si>
  <si>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</si>
  <si>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</si>
  <si>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</si>
  <si>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</si>
  <si>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</si>
  <si>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</si>
  <si>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</si>
  <si>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</si>
  <si>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</si>
  <si>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</si>
  <si>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</si>
  <si>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</si>
  <si>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</si>
  <si>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</si>
  <si>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</si>
  <si>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</si>
  <si>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</si>
  <si>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</si>
  <si>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</si>
  <si>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</si>
  <si>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</si>
  <si>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</si>
  <si>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</si>
  <si>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</si>
  <si>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</si>
  <si>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</si>
  <si>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</si>
  <si>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</si>
  <si>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</si>
  <si>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</si>
  <si>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</si>
  <si>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</si>
  <si>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</si>
  <si>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</si>
  <si>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</si>
  <si>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</si>
  <si>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</si>
  <si>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</si>
  <si>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</si>
  <si>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</si>
  <si>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</si>
  <si>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</si>
  <si>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</si>
  <si>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</si>
  <si>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</si>
  <si>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</si>
  <si>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</si>
  <si>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</si>
  <si>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</si>
  <si>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</si>
  <si>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</si>
  <si>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</si>
  <si>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</si>
  <si>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</si>
  <si>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</si>
  <si>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</si>
  <si>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</si>
  <si>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</si>
  <si>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</si>
  <si>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</si>
  <si>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</si>
  <si>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</si>
  <si>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</si>
  <si>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</si>
  <si>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</si>
  <si>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</si>
  <si>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</si>
  <si>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</si>
  <si>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</si>
  <si>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</si>
  <si>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</si>
  <si>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</si>
  <si>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</si>
  <si>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</si>
  <si>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</si>
  <si>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</si>
  <si>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</si>
  <si>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</si>
  <si>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</si>
  <si>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</si>
  <si>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</si>
  <si>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</si>
  <si>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</si>
  <si>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</si>
  <si>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</si>
  <si>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</si>
  <si>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</si>
  <si>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</si>
  <si>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</si>
  <si>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</si>
  <si>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</si>
  <si>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</si>
  <si>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</si>
  <si>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</si>
  <si>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</si>
  <si>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</si>
  <si>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</si>
  <si>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</si>
  <si>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</si>
  <si>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</si>
  <si>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</si>
  <si>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</si>
  <si>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</si>
  <si>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</si>
  <si>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</si>
  <si>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</si>
  <si>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</si>
  <si>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</si>
  <si>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</si>
  <si>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</si>
  <si>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</si>
  <si>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</si>
  <si>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</si>
  <si>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</si>
  <si>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</si>
  <si>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</si>
  <si>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</si>
  <si>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</si>
  <si>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</si>
  <si>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</si>
  <si>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</si>
  <si>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</si>
  <si>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</si>
  <si>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</si>
  <si>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</si>
  <si>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</si>
  <si>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</si>
  <si>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</si>
  <si>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</si>
  <si>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</si>
  <si>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</si>
  <si>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</si>
  <si>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</si>
  <si>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</si>
  <si>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</si>
  <si>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</si>
  <si>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</si>
  <si>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</si>
  <si>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</si>
  <si>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</si>
  <si>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</si>
  <si>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</si>
  <si>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</si>
  <si>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</si>
  <si>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</si>
  <si>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</si>
  <si>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</si>
  <si>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</si>
  <si>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</si>
  <si>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</si>
  <si>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</si>
  <si>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</si>
  <si>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</si>
  <si>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</si>
  <si>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</si>
  <si>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</si>
  <si>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</si>
  <si>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</si>
  <si>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</si>
  <si>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</si>
  <si>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</si>
  <si>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</si>
  <si>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</si>
  <si>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</si>
  <si>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</si>
  <si>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</si>
  <si>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</si>
  <si>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</si>
  <si>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</si>
  <si>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</si>
  <si>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</si>
  <si>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</si>
  <si>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</si>
  <si>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</si>
  <si>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</si>
  <si>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</si>
  <si>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</si>
  <si>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</si>
  <si>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</si>
  <si>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</si>
  <si>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</si>
  <si>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</si>
  <si>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</si>
  <si>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</si>
  <si>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</si>
  <si>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</si>
  <si>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</si>
  <si>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</si>
  <si>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</si>
  <si>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</si>
  <si>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</si>
  <si>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</si>
  <si>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</si>
  <si>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</si>
  <si>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</si>
  <si>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</si>
  <si>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</si>
  <si>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</si>
  <si>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</si>
  <si>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</si>
  <si>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</si>
  <si>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</si>
  <si>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</si>
  <si>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</si>
  <si>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</si>
  <si>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</si>
  <si>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</si>
  <si>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</si>
  <si>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</si>
  <si>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</si>
  <si>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</si>
  <si>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</si>
  <si>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</si>
  <si>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</si>
  <si>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</si>
  <si>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</si>
  <si>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</si>
  <si>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</si>
  <si>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</si>
  <si>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</si>
  <si>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</si>
  <si>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</si>
  <si>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</si>
  <si>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</si>
  <si>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</si>
  <si>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</si>
  <si>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</si>
  <si>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</si>
  <si>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</si>
  <si>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</si>
  <si>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</si>
  <si>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</si>
  <si>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</si>
  <si>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</si>
  <si>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</si>
  <si>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</si>
  <si>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</si>
  <si>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</si>
  <si>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</si>
  <si>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</si>
  <si>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</si>
  <si>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</si>
  <si>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</si>
  <si>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</si>
  <si>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</si>
  <si>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</si>
  <si>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</si>
  <si>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</si>
  <si>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</si>
  <si>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</si>
  <si>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</si>
  <si>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</si>
  <si>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</si>
  <si>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</si>
  <si>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</si>
  <si>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</si>
  <si>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</si>
  <si>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</si>
  <si>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</si>
  <si>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</si>
  <si>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</si>
  <si>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</si>
  <si>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</si>
  <si>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</si>
  <si>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</si>
  <si>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</si>
  <si>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</si>
  <si>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</si>
  <si>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</si>
  <si>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</si>
  <si>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</si>
  <si>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</si>
  <si>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</si>
  <si>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</si>
  <si>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</si>
  <si>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</si>
  <si>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</si>
  <si>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</si>
  <si>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</si>
  <si>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</si>
  <si>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</si>
  <si>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</si>
  <si>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</si>
  <si>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</si>
  <si>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</si>
  <si>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</si>
  <si>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</si>
  <si>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</si>
  <si>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</si>
  <si>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</si>
  <si>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</si>
  <si>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</si>
  <si>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</si>
  <si>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</si>
  <si>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</si>
  <si>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</si>
  <si>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</si>
  <si>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</si>
  <si>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</si>
  <si>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</si>
  <si>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</si>
  <si>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</si>
  <si>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</si>
  <si>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</si>
  <si>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</si>
  <si>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</si>
  <si>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</si>
  <si>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</si>
  <si>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</si>
  <si>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</si>
  <si>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</si>
  <si>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</si>
  <si>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</si>
  <si>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</si>
  <si>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</si>
  <si>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</si>
  <si>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</si>
  <si>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</si>
  <si>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</si>
  <si>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</si>
  <si>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</si>
  <si>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</si>
  <si>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</si>
  <si>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</si>
  <si>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</si>
  <si>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</si>
  <si>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</si>
  <si>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</si>
  <si>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</si>
  <si>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</si>
  <si>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</si>
  <si>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</si>
  <si>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</si>
  <si>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</si>
  <si>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</si>
  <si>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</si>
  <si>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</si>
  <si>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</si>
  <si>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</si>
  <si>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</si>
  <si>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</si>
  <si>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</si>
  <si>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</si>
  <si>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</si>
  <si>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</si>
  <si>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</si>
  <si>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</si>
  <si>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</si>
  <si>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</si>
  <si>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</si>
  <si>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</si>
  <si>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</si>
  <si>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</si>
  <si>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</si>
  <si>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</si>
  <si>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</si>
  <si>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</si>
  <si>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</si>
  <si>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</si>
  <si>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</si>
  <si>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</si>
  <si>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</si>
  <si>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</si>
  <si>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</si>
  <si>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</si>
  <si>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</si>
  <si>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</si>
  <si>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</si>
  <si>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</si>
  <si>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</si>
  <si>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</si>
  <si>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</si>
  <si>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</si>
  <si>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</si>
  <si>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</si>
  <si>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</si>
  <si>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</si>
  <si>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</si>
  <si>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</si>
  <si>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</si>
  <si>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</si>
  <si>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</si>
  <si>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</si>
  <si>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</si>
  <si>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</si>
  <si>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</si>
  <si>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</si>
  <si>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</si>
  <si>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</si>
  <si>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</si>
  <si>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</si>
  <si>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</si>
  <si>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</si>
  <si>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</si>
  <si>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</si>
  <si>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</si>
  <si>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</si>
  <si>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</si>
  <si>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</si>
  <si>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</si>
  <si>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</si>
  <si>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</si>
  <si>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</si>
  <si>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</si>
  <si>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</si>
  <si>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</si>
  <si>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</si>
  <si>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</si>
  <si>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</si>
  <si>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</si>
  <si>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</si>
  <si>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</si>
  <si>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</si>
  <si>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</si>
  <si>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</si>
  <si>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</si>
  <si>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</si>
  <si>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</si>
  <si>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</si>
  <si>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</si>
  <si>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</si>
  <si>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</si>
  <si>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</si>
  <si>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</si>
  <si>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</si>
  <si>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</si>
  <si>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</si>
  <si>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</si>
  <si>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</si>
  <si>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</si>
  <si>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</si>
  <si>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</si>
  <si>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</si>
  <si>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</si>
  <si>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</si>
  <si>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</si>
  <si>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</si>
  <si>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</si>
  <si>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</si>
  <si>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</si>
  <si>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</si>
  <si>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</si>
  <si>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</si>
  <si>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</si>
  <si>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</si>
  <si>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</si>
  <si>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</si>
  <si>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</si>
  <si>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</si>
  <si>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</si>
  <si>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</si>
  <si>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</si>
  <si>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</si>
  <si>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</si>
  <si>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</si>
  <si>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</si>
  <si>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</si>
  <si>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</si>
  <si>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</si>
  <si>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</si>
  <si>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</si>
  <si>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</si>
  <si>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</si>
  <si>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</si>
  <si>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</si>
  <si>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</si>
  <si>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</si>
  <si>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</si>
  <si>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</si>
  <si>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</si>
  <si>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</si>
  <si>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</si>
  <si>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</si>
  <si>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</si>
  <si>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</si>
  <si>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</si>
  <si>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</si>
  <si>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</si>
  <si>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</si>
  <si>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</si>
  <si>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</si>
  <si>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</si>
  <si>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</si>
  <si>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</si>
  <si>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</si>
  <si>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</si>
  <si>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</si>
  <si>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</si>
  <si>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</si>
  <si>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</si>
  <si>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</si>
  <si>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</si>
  <si>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</si>
  <si>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</si>
  <si>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</si>
  <si>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</si>
  <si>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</si>
  <si>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</si>
  <si>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</si>
  <si>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</si>
  <si>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</si>
  <si>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</si>
  <si>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</si>
  <si>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</si>
  <si>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</si>
  <si>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</si>
  <si>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</si>
  <si>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</si>
  <si>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</si>
  <si>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</si>
  <si>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</si>
  <si>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</si>
  <si>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</si>
  <si>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</si>
  <si>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</si>
  <si>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</si>
  <si>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</si>
  <si>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</si>
  <si>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</si>
  <si>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</si>
  <si>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</si>
  <si>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</si>
  <si>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</si>
  <si>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</si>
  <si>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</si>
  <si>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</si>
  <si>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</si>
  <si>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</si>
  <si>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</si>
  <si>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</si>
  <si>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</si>
  <si>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</si>
  <si>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</si>
  <si>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</si>
  <si>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</si>
  <si>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</si>
  <si>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</si>
  <si>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</si>
  <si>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</si>
  <si>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</si>
  <si>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</si>
  <si>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</si>
  <si>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</si>
  <si>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</si>
  <si>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</si>
  <si>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</si>
  <si>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</si>
  <si>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</si>
  <si>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</si>
  <si>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</si>
  <si>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</si>
  <si>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</si>
  <si>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</si>
  <si>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</si>
  <si>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</si>
  <si>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</si>
  <si>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</si>
  <si>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</si>
  <si>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</si>
  <si>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</si>
  <si>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</si>
  <si>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</si>
  <si>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</si>
  <si>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</si>
  <si>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</si>
  <si>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</si>
  <si>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</si>
  <si>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</si>
  <si>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</si>
  <si>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</si>
  <si>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</si>
  <si>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</si>
  <si>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</si>
  <si>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</si>
  <si>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</si>
  <si>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</si>
  <si>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</si>
  <si>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</si>
  <si>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</si>
  <si>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</si>
  <si>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</si>
  <si>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</si>
  <si>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</si>
  <si>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</si>
  <si>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</si>
  <si>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</si>
  <si>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</si>
  <si>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</si>
  <si>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</si>
  <si>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</si>
  <si>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</si>
  <si>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</si>
  <si>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</si>
  <si>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</si>
  <si>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</si>
  <si>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</si>
  <si>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</si>
  <si>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</si>
  <si>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</si>
  <si>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</si>
  <si>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</si>
  <si>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</si>
  <si>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</si>
  <si>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</si>
  <si>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</si>
  <si>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</si>
  <si>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</si>
  <si>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</si>
  <si>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</si>
  <si>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</si>
  <si>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</si>
  <si>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</si>
  <si>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</si>
  <si>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</si>
  <si>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</si>
  <si>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</si>
  <si>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</si>
  <si>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</si>
  <si>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</si>
  <si>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</si>
  <si>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</si>
  <si>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</si>
  <si>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</si>
  <si>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</si>
  <si>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</si>
  <si>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</si>
  <si>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</si>
  <si>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</si>
  <si>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</si>
  <si>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</si>
  <si>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</si>
  <si>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</si>
  <si>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</si>
  <si>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</si>
  <si>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</si>
  <si>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</si>
  <si>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</si>
  <si>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</si>
  <si>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</si>
  <si>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</si>
  <si>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</si>
  <si>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</si>
  <si>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</si>
  <si>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</si>
  <si>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</si>
  <si>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</si>
  <si>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</si>
  <si>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</si>
  <si>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</si>
  <si>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</si>
  <si>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</si>
  <si>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</si>
  <si>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</si>
  <si>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</si>
  <si>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</si>
  <si>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</si>
  <si>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</si>
  <si>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</si>
  <si>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</si>
  <si>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</si>
  <si>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</si>
  <si>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</si>
  <si>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</si>
  <si>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</si>
  <si>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</si>
  <si>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</si>
  <si>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</si>
  <si>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</si>
  <si>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</si>
  <si>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</si>
  <si>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</si>
  <si>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</si>
  <si>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</si>
  <si>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</si>
  <si>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</si>
  <si>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</si>
  <si>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</si>
  <si>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</si>
  <si>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</si>
  <si>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</si>
  <si>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</si>
  <si>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</si>
  <si>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</si>
  <si>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</si>
  <si>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</si>
  <si>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</si>
  <si>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</si>
  <si>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</si>
  <si>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</si>
  <si>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</si>
  <si>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</si>
  <si>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</si>
  <si>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</si>
  <si>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</si>
  <si>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</si>
  <si>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</si>
  <si>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</si>
  <si>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</si>
  <si>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</si>
  <si>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</si>
  <si>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</si>
  <si>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</si>
  <si>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</si>
  <si>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</si>
  <si>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</si>
  <si>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</si>
  <si>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</si>
  <si>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</si>
  <si>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</si>
  <si>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</si>
  <si>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</si>
  <si>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</si>
  <si>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</si>
  <si>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</si>
  <si>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</si>
  <si>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</si>
  <si>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</si>
  <si>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</si>
  <si>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</si>
  <si>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</si>
  <si>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</si>
  <si>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</si>
  <si>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</si>
  <si>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</si>
  <si>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</si>
  <si>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</si>
  <si>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</si>
  <si>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</si>
  <si>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</si>
  <si>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</si>
  <si>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</si>
  <si>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</si>
  <si>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</si>
  <si>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</si>
  <si>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</si>
  <si>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</si>
  <si>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</si>
  <si>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</si>
  <si>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</si>
  <si>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</si>
  <si>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</si>
  <si>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</si>
  <si>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</si>
  <si>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</si>
  <si>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</si>
  <si>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</si>
  <si>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</si>
  <si>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</si>
  <si>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</si>
  <si>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</si>
  <si>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</si>
  <si>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</si>
  <si>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</si>
  <si>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</si>
  <si>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</si>
  <si>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</si>
  <si>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</si>
  <si>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</si>
  <si>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</si>
  <si>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</si>
  <si>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</si>
  <si>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</si>
  <si>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</si>
  <si>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</si>
  <si>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</si>
  <si>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</si>
  <si>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</si>
  <si>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</si>
  <si>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</si>
  <si>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</si>
  <si>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</si>
  <si>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</si>
  <si>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</si>
  <si>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</si>
  <si>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</si>
  <si>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</si>
  <si>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</si>
  <si>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</si>
  <si>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</si>
  <si>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</si>
  <si>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</si>
  <si>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</si>
  <si>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</si>
  <si>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</si>
  <si>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</si>
  <si>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</si>
  <si>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</si>
  <si>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</si>
  <si>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</si>
  <si>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</si>
  <si>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</si>
  <si>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</si>
  <si>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</si>
  <si>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</si>
  <si>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</si>
  <si>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</si>
  <si>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</si>
  <si>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</si>
  <si>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</si>
  <si>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</si>
  <si>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</si>
  <si>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</si>
  <si>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</si>
  <si>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</si>
  <si>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</si>
  <si>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</si>
  <si>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</si>
  <si>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</si>
  <si>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</si>
  <si>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</si>
  <si>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</si>
  <si>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</si>
  <si>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</si>
  <si>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</si>
  <si>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</si>
  <si>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</si>
  <si>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</si>
  <si>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</si>
  <si>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</si>
  <si>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</si>
  <si>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</si>
  <si>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</si>
  <si>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</si>
  <si>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</si>
  <si>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</si>
  <si>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</si>
  <si>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</si>
  <si>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</si>
  <si>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</si>
  <si>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</si>
  <si>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</si>
  <si>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</si>
  <si>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</si>
  <si>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</si>
  <si>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</si>
  <si>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</si>
  <si>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</si>
  <si>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</si>
  <si>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</si>
  <si>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</si>
  <si>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</si>
  <si>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</si>
  <si>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</si>
  <si>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</si>
  <si>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</si>
  <si>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</si>
  <si>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</si>
  <si>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</si>
  <si>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</si>
  <si>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</si>
  <si>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</si>
  <si>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</si>
  <si>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</si>
  <si>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</si>
  <si>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</si>
  <si>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</si>
  <si>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</si>
  <si>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</si>
  <si>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</si>
  <si>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</si>
  <si>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</si>
  <si>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</si>
  <si>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</si>
  <si>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</si>
  <si>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</si>
  <si>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</si>
  <si>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</si>
  <si>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</si>
  <si>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</si>
  <si>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</si>
  <si>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</si>
  <si>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</si>
  <si>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</si>
  <si>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</si>
  <si>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</si>
  <si>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</si>
  <si>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</si>
  <si>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</si>
  <si>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</si>
  <si>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</si>
  <si>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</si>
  <si>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</si>
  <si>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</si>
  <si>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</si>
  <si>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</si>
  <si>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</si>
  <si>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</si>
  <si>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</si>
  <si>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</si>
  <si>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</si>
  <si>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</si>
  <si>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</si>
  <si>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</si>
  <si>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</si>
  <si>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</si>
  <si>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</si>
  <si>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</si>
  <si>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</si>
  <si>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</si>
  <si>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</si>
  <si>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</si>
  <si>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</si>
  <si>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</si>
  <si>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</si>
  <si>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</si>
  <si>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</si>
  <si>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</si>
  <si>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</si>
  <si>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</si>
  <si>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</si>
  <si>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</si>
  <si>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</si>
  <si>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</si>
  <si>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</si>
  <si>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</si>
  <si>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</si>
  <si>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</si>
  <si>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</si>
  <si>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</si>
  <si>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</si>
  <si>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</si>
  <si>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</si>
  <si>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</si>
  <si>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</si>
  <si>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</si>
  <si>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</si>
  <si>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</si>
  <si>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</si>
  <si>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</si>
  <si>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</si>
  <si>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</si>
  <si>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</si>
  <si>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</si>
  <si>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</si>
  <si>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</si>
  <si>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</si>
  <si>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</si>
  <si>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</si>
  <si>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</si>
  <si>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</si>
  <si>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</si>
  <si>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</si>
  <si>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</si>
  <si>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</si>
  <si>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</si>
  <si>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</si>
  <si>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</si>
  <si>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</si>
  <si>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</si>
  <si>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</si>
  <si>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</si>
  <si>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</si>
  <si>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</si>
  <si>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</si>
  <si>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</si>
  <si>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</si>
  <si>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</si>
  <si>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</si>
  <si>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</si>
  <si>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</si>
  <si>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</si>
  <si>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</si>
  <si>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</si>
  <si>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</si>
  <si>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</si>
  <si>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</si>
  <si>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</si>
  <si>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</si>
  <si>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</si>
  <si>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</si>
  <si>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</si>
  <si>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</si>
  <si>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</si>
  <si>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</si>
  <si>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</si>
  <si>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</si>
  <si>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</si>
  <si>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</si>
  <si>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</si>
  <si>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</si>
  <si>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</si>
  <si>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</si>
  <si>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</si>
  <si>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</si>
  <si>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</si>
  <si>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</si>
  <si>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</si>
  <si>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</si>
  <si>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</si>
  <si>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</si>
  <si>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</si>
  <si>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</si>
  <si>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</si>
  <si>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</si>
  <si>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</si>
  <si>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</si>
  <si>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</si>
  <si>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</si>
  <si>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</si>
  <si>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</si>
  <si>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</si>
  <si>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</si>
  <si>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</si>
  <si>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</si>
  <si>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</si>
  <si>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</si>
  <si>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</si>
  <si>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</si>
  <si>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</si>
  <si>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</si>
  <si>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</si>
  <si>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</si>
  <si>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</si>
  <si>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</si>
  <si>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</si>
  <si>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</si>
  <si>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</si>
  <si>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</si>
  <si>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</si>
  <si>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</si>
  <si>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</si>
  <si>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</si>
  <si>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</si>
  <si>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</si>
  <si>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</si>
  <si>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</si>
  <si>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</si>
  <si>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</si>
  <si>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</si>
  <si>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</si>
  <si>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</si>
  <si>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</si>
  <si>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</si>
  <si>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</si>
  <si>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</si>
  <si>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</si>
  <si>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</si>
  <si>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</si>
  <si>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</si>
  <si>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</si>
  <si>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</si>
  <si>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</si>
  <si>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</si>
  <si>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</si>
  <si>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</si>
  <si>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</si>
  <si>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</si>
  <si>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</si>
  <si>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</si>
  <si>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</si>
  <si>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</si>
  <si>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</si>
  <si>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</si>
  <si>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</si>
  <si>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</si>
  <si>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</si>
  <si>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</si>
  <si>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</si>
  <si>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</si>
  <si>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</si>
  <si>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</si>
  <si>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</si>
  <si>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</si>
  <si>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</si>
  <si>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</si>
  <si>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</si>
  <si>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</si>
  <si>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</si>
  <si>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</si>
  <si>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</si>
  <si>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</si>
  <si>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</si>
  <si>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</si>
  <si>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</si>
  <si>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</si>
  <si>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</si>
  <si>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</si>
  <si>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</si>
  <si>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</si>
  <si>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</si>
  <si>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</si>
  <si>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</si>
  <si>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</si>
  <si>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</si>
  <si>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</si>
  <si>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</si>
  <si>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</si>
  <si>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</si>
  <si>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</si>
  <si>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</si>
  <si>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</si>
  <si>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</si>
  <si>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</si>
  <si>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</si>
  <si>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</si>
  <si>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</si>
  <si>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</si>
  <si>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</si>
  <si>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</si>
  <si>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</si>
  <si>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</si>
  <si>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</si>
  <si>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</si>
  <si>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</si>
  <si>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</si>
  <si>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</si>
  <si>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</si>
  <si>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</si>
  <si>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</si>
  <si>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</si>
  <si>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</si>
  <si>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</si>
  <si>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</si>
  <si>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</si>
  <si>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</si>
  <si>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</si>
  <si>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</si>
  <si>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</si>
  <si>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</si>
  <si>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</si>
  <si>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</si>
  <si>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</si>
  <si>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</si>
  <si>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</si>
  <si>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</si>
  <si>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</si>
  <si>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</si>
  <si>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</si>
  <si>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</si>
  <si>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</si>
  <si>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</si>
  <si>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</si>
  <si>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</si>
  <si>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</si>
  <si>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</si>
  <si>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</si>
  <si>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</si>
  <si>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</si>
  <si>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</si>
  <si>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</si>
  <si>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</si>
  <si>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</si>
  <si>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</si>
  <si>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</si>
  <si>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</si>
  <si>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</si>
  <si>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</si>
  <si>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</si>
  <si>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</si>
  <si>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</si>
  <si>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</si>
  <si>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</si>
  <si>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</si>
  <si>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</si>
  <si>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</si>
  <si>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</si>
  <si>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</si>
  <si>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</si>
  <si>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</si>
  <si>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</si>
  <si>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</si>
  <si>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</si>
  <si>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</si>
  <si>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</si>
  <si>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</si>
  <si>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</si>
  <si>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</si>
  <si>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</si>
  <si>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</si>
  <si>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</si>
  <si>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</si>
  <si>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</si>
  <si>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</si>
  <si>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</si>
  <si>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</si>
  <si>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</si>
  <si>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</si>
  <si>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</si>
  <si>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</si>
  <si>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</si>
  <si>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</si>
  <si>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</si>
  <si>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</si>
  <si>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</si>
  <si>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</si>
  <si>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</si>
  <si>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</si>
  <si>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</si>
  <si>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</si>
  <si>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</si>
  <si>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</si>
  <si>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</si>
  <si>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</si>
  <si>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</si>
  <si>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</si>
  <si>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</si>
  <si>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</si>
  <si>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</si>
  <si>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</si>
  <si>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</si>
  <si>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</si>
  <si>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</si>
  <si>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</si>
  <si>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</si>
  <si>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</si>
  <si>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</si>
  <si>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</si>
  <si>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</si>
  <si>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</si>
  <si>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</si>
  <si>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</si>
  <si>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</si>
  <si>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</si>
  <si>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</si>
  <si>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</si>
  <si>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</si>
  <si>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</si>
  <si>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</si>
  <si>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</si>
  <si>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</si>
  <si>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</si>
  <si>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</si>
  <si>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</si>
  <si>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</si>
  <si>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</si>
  <si>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</si>
  <si>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</si>
  <si>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</si>
  <si>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</si>
  <si>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</si>
  <si>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</si>
  <si>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</si>
  <si>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</si>
  <si>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</si>
  <si>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</si>
  <si>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</si>
  <si>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</si>
  <si>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</si>
  <si>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</si>
  <si>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</si>
  <si>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</si>
  <si>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</si>
  <si>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</si>
  <si>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</si>
  <si>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</si>
  <si>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</si>
  <si>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</si>
  <si>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</si>
  <si>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</si>
  <si>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</si>
  <si>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</si>
  <si>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</si>
  <si>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</si>
  <si>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</si>
  <si>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</si>
  <si>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</si>
  <si>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</si>
  <si>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</si>
  <si>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</si>
  <si>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</si>
  <si>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</si>
  <si>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</si>
  <si>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</si>
  <si>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</si>
  <si>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</si>
  <si>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</si>
  <si>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</si>
  <si>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</si>
  <si>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</si>
  <si>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</si>
  <si>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</si>
  <si>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</si>
  <si>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</si>
  <si>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</si>
  <si>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</si>
  <si>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</si>
  <si>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</si>
  <si>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</si>
  <si>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</si>
  <si>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</si>
  <si>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</si>
  <si>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</si>
  <si>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</si>
  <si>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</si>
  <si>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</si>
  <si>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</si>
  <si>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</si>
  <si>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</si>
  <si>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</si>
  <si>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</si>
  <si>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</si>
  <si>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</si>
  <si>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</si>
  <si>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</si>
  <si>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</si>
  <si>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</si>
  <si>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</si>
  <si>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</si>
  <si>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</si>
  <si>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</si>
  <si>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</si>
  <si>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</si>
  <si>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</si>
  <si>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</si>
  <si>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</si>
  <si>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</si>
  <si>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</si>
  <si>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</si>
  <si>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</si>
  <si>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</si>
  <si>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</si>
  <si>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</si>
  <si>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</si>
  <si>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</si>
  <si>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</si>
  <si>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</si>
  <si>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</si>
  <si>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</si>
  <si>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</si>
  <si>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</si>
  <si>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</si>
  <si>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</si>
  <si>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</si>
  <si>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</si>
  <si>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</si>
  <si>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</si>
  <si>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</si>
  <si>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</si>
  <si>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</si>
  <si>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</si>
  <si>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</si>
  <si>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</si>
  <si>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</si>
  <si>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</si>
  <si>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</si>
  <si>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</si>
  <si>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</si>
  <si>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</si>
  <si>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</si>
  <si>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</si>
  <si>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</si>
  <si>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</si>
  <si>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</si>
  <si>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</si>
  <si>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</si>
  <si>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</si>
  <si>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</si>
  <si>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</si>
  <si>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</si>
  <si>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</si>
  <si>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</si>
  <si>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</si>
  <si>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</si>
  <si>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</si>
  <si>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</si>
  <si>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</si>
  <si>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</si>
  <si>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</si>
  <si>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</si>
  <si>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</si>
  <si>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</si>
  <si>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</si>
  <si>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</si>
  <si>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</si>
  <si>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</si>
  <si>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</si>
  <si>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</si>
  <si>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</si>
  <si>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</si>
  <si>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</si>
  <si>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</si>
  <si>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</si>
  <si>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</si>
  <si>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</si>
  <si>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</si>
  <si>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</si>
  <si>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</si>
  <si>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</si>
  <si>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</si>
  <si>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</si>
  <si>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</si>
  <si>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</si>
  <si>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</si>
  <si>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</si>
  <si>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</si>
  <si>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</si>
  <si>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</si>
  <si>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</si>
  <si>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</si>
  <si>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</si>
  <si>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</si>
  <si>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</si>
  <si>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</si>
  <si>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</si>
  <si>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</si>
  <si>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</si>
  <si>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</si>
  <si>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</si>
  <si>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</si>
  <si>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</si>
  <si>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</si>
  <si>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</si>
  <si>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</si>
  <si>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</si>
  <si>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</si>
  <si>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</si>
  <si>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</si>
  <si>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</si>
  <si>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</si>
  <si>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</si>
  <si>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</si>
  <si>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</si>
  <si>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</si>
  <si>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</si>
  <si>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</si>
  <si>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</si>
  <si>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</si>
  <si>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</si>
  <si>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</si>
  <si>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</si>
  <si>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</si>
  <si>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</si>
  <si>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</si>
  <si>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</si>
  <si>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</si>
  <si>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</si>
  <si>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</si>
  <si>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</si>
  <si>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</si>
  <si>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</si>
  <si>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</si>
  <si>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</si>
  <si>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</si>
  <si>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</si>
  <si>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</si>
  <si>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</si>
  <si>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</si>
  <si>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</si>
  <si>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</si>
  <si>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</si>
  <si>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</si>
  <si>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</si>
  <si>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</si>
  <si>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</si>
  <si>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</si>
  <si>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</si>
  <si>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</si>
  <si>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</si>
  <si>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</si>
  <si>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</si>
  <si>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</si>
  <si>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</si>
  <si>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</si>
  <si>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</si>
  <si>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</si>
  <si>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</si>
  <si>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</si>
  <si>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</si>
  <si>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</si>
  <si>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</si>
  <si>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</si>
  <si>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</si>
  <si>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</si>
  <si>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</si>
  <si>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</si>
  <si>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</si>
  <si>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</si>
  <si>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</si>
  <si>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</si>
  <si>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</si>
  <si>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</si>
  <si>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</si>
  <si>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</si>
  <si>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</si>
  <si>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</si>
  <si>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</si>
  <si>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</si>
  <si>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</si>
  <si>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</si>
  <si>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</si>
  <si>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</si>
  <si>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</si>
  <si>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</si>
  <si>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</si>
  <si>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</si>
  <si>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</si>
  <si>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</si>
  <si>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</si>
  <si>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</si>
  <si>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</si>
  <si>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</si>
  <si>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</si>
  <si>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</si>
  <si>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</si>
  <si>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</si>
  <si>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</si>
  <si>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</si>
  <si>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</si>
  <si>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</si>
  <si>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</si>
  <si>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</si>
  <si>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</si>
  <si>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</si>
  <si>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</si>
  <si>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</si>
  <si>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</si>
  <si>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</si>
  <si>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</si>
  <si>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</si>
  <si>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</si>
  <si>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</si>
  <si>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</si>
  <si>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</si>
  <si>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</si>
  <si>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</si>
  <si>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</si>
  <si>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</si>
  <si>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</si>
  <si>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</si>
  <si>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</si>
  <si>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</si>
  <si>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</si>
  <si>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</si>
  <si>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</si>
  <si>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</si>
  <si>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</si>
  <si>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</si>
  <si>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</si>
  <si>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</si>
  <si>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</si>
  <si>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</si>
  <si>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</si>
  <si>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</si>
  <si>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</si>
  <si>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</si>
  <si>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</si>
  <si>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</si>
  <si>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</si>
  <si>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</si>
  <si>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</si>
  <si>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</si>
  <si>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</si>
  <si>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</si>
  <si>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</si>
  <si>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</si>
  <si>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</si>
  <si>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</si>
  <si>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</si>
  <si>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</si>
  <si>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</si>
  <si>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</si>
  <si>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</si>
  <si>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</si>
  <si>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</si>
  <si>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</si>
  <si>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</si>
  <si>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</si>
  <si>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</si>
  <si>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</si>
  <si>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</si>
  <si>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</si>
  <si>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</si>
  <si>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</si>
  <si>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</si>
  <si>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</si>
  <si>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</si>
  <si>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</si>
  <si>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</si>
  <si>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</si>
  <si>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</si>
  <si>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</si>
  <si>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</si>
  <si>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</si>
  <si>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</si>
  <si>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</si>
  <si>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</si>
  <si>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</si>
  <si>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</si>
  <si>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</si>
  <si>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</si>
  <si>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</si>
  <si>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</si>
  <si>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</si>
  <si>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</si>
  <si>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</si>
  <si>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</si>
  <si>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</si>
  <si>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</si>
  <si>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</si>
  <si>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</si>
  <si>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</si>
  <si>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</si>
  <si>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</si>
  <si>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</si>
  <si>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</si>
  <si>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</si>
  <si>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</si>
  <si>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</si>
  <si>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</si>
  <si>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</si>
  <si>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</si>
  <si>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</si>
  <si>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</si>
  <si>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</si>
  <si>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</si>
  <si>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</si>
  <si>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</si>
  <si>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</si>
  <si>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</si>
  <si>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</si>
  <si>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</si>
  <si>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</si>
  <si>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</si>
  <si>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</si>
  <si>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</si>
  <si>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</si>
  <si>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</si>
  <si>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</si>
  <si>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</si>
  <si>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</si>
  <si>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</si>
  <si>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</si>
  <si>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</si>
  <si>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</si>
  <si>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</si>
  <si>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</si>
  <si>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</si>
  <si>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</si>
  <si>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</si>
  <si>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</si>
  <si>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</si>
  <si>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</si>
  <si>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</si>
  <si>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</si>
  <si>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</si>
  <si>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</si>
  <si>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</si>
  <si>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</si>
  <si>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</si>
  <si>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</si>
  <si>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</si>
  <si>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</si>
  <si>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</si>
  <si>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</si>
  <si>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</si>
  <si>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</si>
  <si>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</si>
  <si>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</si>
  <si>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</si>
  <si>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</si>
  <si>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</si>
  <si>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</si>
  <si>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</si>
  <si>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</si>
  <si>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</si>
  <si>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</si>
  <si>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</si>
  <si>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</si>
  <si>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</si>
  <si>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</si>
  <si>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</si>
  <si>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</si>
  <si>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</si>
  <si>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</si>
  <si>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</si>
  <si>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</si>
  <si>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</si>
  <si>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</si>
  <si>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</si>
  <si>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</si>
  <si>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</si>
  <si>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</si>
  <si>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</si>
  <si>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</si>
  <si>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</si>
  <si>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</si>
  <si>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</si>
  <si>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</si>
  <si>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</si>
  <si>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</si>
  <si>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</si>
  <si>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</si>
  <si>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</si>
  <si>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</si>
  <si>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</si>
  <si>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</si>
  <si>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</si>
  <si>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</si>
  <si>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</si>
  <si>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</si>
  <si>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</si>
  <si>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</si>
  <si>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</si>
  <si>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</si>
  <si>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</si>
  <si>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</si>
  <si>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</si>
  <si>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</si>
  <si>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</si>
  <si>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</si>
  <si>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</si>
  <si>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</si>
  <si>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</si>
  <si>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</si>
  <si>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</si>
  <si>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</si>
  <si>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</si>
  <si>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</si>
  <si>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</si>
  <si>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</si>
  <si>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</si>
  <si>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</si>
  <si>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</si>
  <si>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</si>
  <si>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</si>
  <si>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</si>
  <si>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</si>
  <si>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</si>
  <si>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</si>
  <si>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</si>
  <si>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</si>
  <si>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</si>
  <si>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</si>
  <si>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</si>
  <si>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</si>
  <si>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</si>
  <si>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</si>
  <si>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</si>
  <si>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</si>
  <si>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</si>
  <si>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</si>
  <si>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</si>
  <si>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</si>
  <si>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</si>
  <si>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</si>
  <si>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</si>
  <si>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</si>
  <si>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</si>
  <si>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</si>
  <si>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</si>
  <si>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</si>
  <si>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</si>
  <si>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</si>
  <si>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</si>
  <si>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</si>
  <si>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</si>
  <si>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</si>
  <si>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</si>
  <si>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</si>
  <si>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</si>
  <si>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</si>
  <si>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</si>
  <si>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</si>
  <si>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</si>
  <si>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</si>
  <si>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</si>
  <si>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</si>
  <si>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</si>
  <si>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</si>
  <si>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</si>
  <si>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</si>
  <si>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</si>
  <si>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</si>
  <si>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</si>
  <si>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</si>
  <si>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</si>
  <si>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</si>
  <si>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</si>
  <si>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</si>
  <si>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</si>
  <si>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</si>
  <si>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</si>
  <si>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</si>
  <si>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</si>
  <si>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</si>
  <si>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</si>
  <si>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</si>
  <si>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</si>
  <si>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</si>
  <si>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</si>
  <si>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</si>
  <si>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</si>
  <si>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</si>
  <si>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</si>
  <si>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</si>
  <si>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</si>
  <si>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</si>
  <si>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</si>
  <si>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</si>
  <si>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</si>
  <si>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</si>
  <si>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</si>
  <si>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</si>
  <si>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</si>
  <si>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</si>
  <si>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</si>
  <si>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</si>
  <si>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</si>
  <si>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</si>
  <si>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</si>
  <si>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</si>
  <si>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</si>
  <si>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</si>
  <si>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</si>
  <si>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</si>
  <si>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</si>
  <si>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</si>
  <si>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</si>
  <si>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</si>
  <si>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</si>
  <si>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</si>
  <si>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</si>
  <si>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</si>
  <si>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</si>
  <si>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</si>
  <si>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</si>
  <si>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</si>
  <si>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</si>
  <si>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</si>
  <si>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</si>
  <si>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</si>
  <si>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</si>
  <si>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</si>
  <si>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</si>
  <si>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</si>
  <si>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</si>
  <si>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</si>
  <si>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</si>
  <si>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</si>
  <si>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</si>
  <si>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</si>
  <si>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</si>
  <si>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</si>
  <si>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</si>
  <si>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</si>
  <si>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</si>
  <si>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</si>
  <si>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</si>
  <si>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</si>
  <si>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</si>
  <si>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</si>
  <si>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</si>
  <si>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</si>
  <si>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</si>
  <si>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</si>
  <si>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</si>
  <si>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</si>
  <si>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</si>
  <si>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</si>
  <si>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</si>
  <si>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</si>
  <si>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</si>
  <si>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</si>
  <si>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</si>
  <si>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</si>
  <si>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</si>
  <si>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</si>
  <si>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</si>
  <si>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</si>
  <si>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</si>
  <si>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</si>
  <si>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</si>
  <si>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</si>
  <si>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</si>
  <si>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</si>
  <si>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</si>
  <si>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</si>
  <si>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</si>
  <si>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</si>
  <si>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</si>
  <si>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</si>
  <si>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</si>
  <si>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</si>
  <si>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</si>
  <si>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</si>
  <si>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</si>
  <si>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</si>
  <si>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</si>
  <si>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</si>
  <si>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</si>
  <si>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</si>
  <si>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</si>
  <si>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</si>
  <si>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</si>
  <si>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</si>
  <si>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</si>
  <si>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</si>
  <si>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</si>
  <si>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</si>
  <si>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</si>
  <si>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</si>
  <si>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</si>
  <si>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</si>
  <si>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</si>
  <si>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</si>
  <si>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</si>
  <si>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</si>
  <si>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</si>
  <si>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</si>
  <si>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</si>
  <si>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</si>
  <si>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</si>
  <si>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</si>
  <si>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</si>
  <si>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</si>
  <si>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</si>
  <si>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</si>
  <si>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</si>
  <si>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</si>
  <si>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</si>
  <si>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</si>
  <si>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</si>
  <si>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</si>
  <si>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</si>
  <si>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</si>
  <si>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</si>
  <si>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</si>
  <si>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</si>
  <si>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</si>
  <si>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</si>
  <si>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</si>
  <si>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</si>
  <si>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</si>
  <si>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</si>
  <si>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</si>
  <si>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</si>
  <si>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</si>
  <si>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</si>
  <si>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</si>
  <si>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</si>
  <si>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</si>
  <si>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</si>
  <si>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</si>
  <si>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</si>
  <si>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</si>
  <si>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</si>
  <si>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</si>
  <si>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</si>
  <si>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</si>
  <si>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</si>
  <si>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</si>
  <si>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</si>
  <si>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</si>
  <si>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</si>
  <si>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</si>
  <si>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</si>
  <si>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</si>
  <si>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</si>
  <si>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</si>
  <si>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</si>
  <si>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</si>
  <si>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</si>
  <si>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</si>
  <si>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</si>
  <si>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</si>
  <si>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</si>
  <si>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</si>
  <si>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</si>
  <si>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</si>
  <si>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</si>
  <si>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</si>
  <si>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</si>
  <si>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</si>
  <si>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</si>
  <si>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</si>
  <si>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</si>
  <si>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</si>
  <si>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</si>
  <si>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</si>
  <si>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</si>
  <si>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</si>
  <si>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</si>
  <si>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</si>
  <si>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</si>
  <si>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</si>
  <si>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</si>
  <si>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</si>
  <si>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</si>
  <si>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</si>
  <si>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</si>
  <si>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</si>
  <si>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</si>
  <si>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</si>
  <si>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</si>
  <si>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</si>
  <si>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</si>
  <si>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</si>
  <si>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</si>
  <si>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</si>
  <si>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</si>
  <si>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</si>
  <si>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</si>
  <si>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</si>
  <si>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</si>
  <si>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</si>
  <si>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</si>
  <si>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</si>
  <si>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</si>
  <si>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</si>
  <si>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</si>
  <si>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</si>
  <si>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</si>
  <si>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</si>
  <si>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</si>
  <si>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</si>
  <si>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</si>
  <si>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</si>
  <si>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</si>
  <si>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</si>
  <si>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</si>
  <si>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</si>
  <si>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</si>
  <si>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</si>
  <si>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</si>
  <si>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</si>
  <si>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</si>
  <si>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</si>
  <si>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</si>
  <si>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</si>
  <si>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</si>
  <si>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</si>
  <si>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</si>
  <si>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</si>
  <si>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</si>
  <si>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</si>
  <si>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</si>
  <si>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</si>
  <si>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</si>
  <si>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</si>
  <si>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</si>
  <si>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</si>
  <si>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</si>
  <si>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</si>
  <si>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</si>
  <si>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</si>
  <si>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</si>
  <si>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</si>
  <si>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</si>
  <si>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</si>
  <si>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</si>
  <si>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</si>
  <si>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</si>
  <si>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</si>
  <si>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</si>
  <si>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</si>
  <si>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</si>
  <si>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</si>
  <si>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</si>
  <si>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</si>
  <si>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</si>
  <si>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</si>
  <si>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</si>
  <si>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</si>
  <si>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</si>
  <si>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</si>
  <si>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</si>
  <si>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</si>
  <si>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</si>
  <si>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</si>
  <si>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</si>
  <si>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</si>
  <si>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</si>
  <si>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</si>
  <si>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</si>
  <si>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</si>
  <si>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</si>
  <si>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</si>
  <si>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</si>
  <si>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</si>
  <si>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</si>
  <si>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</si>
  <si>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</si>
  <si>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</si>
  <si>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</si>
  <si>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</si>
  <si>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</si>
  <si>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</si>
  <si>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</si>
  <si>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</si>
  <si>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</si>
  <si>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</si>
  <si>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</si>
  <si>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</si>
  <si>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</si>
  <si>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</si>
  <si>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</si>
  <si>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</si>
  <si>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</si>
  <si>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</si>
  <si>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</si>
  <si>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</si>
  <si>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</si>
  <si>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</si>
  <si>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</si>
  <si>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</si>
  <si>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</si>
  <si>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</si>
  <si>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</si>
  <si>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</si>
  <si>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</si>
  <si>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</si>
  <si>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</si>
  <si>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</si>
  <si>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</si>
  <si>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</si>
  <si>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</si>
  <si>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</si>
  <si>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</si>
  <si>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</si>
  <si>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</si>
  <si>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</si>
  <si>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</si>
  <si>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</si>
  <si>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</si>
  <si>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</si>
  <si>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</si>
  <si>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</si>
  <si>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</si>
  <si>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</si>
  <si>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</si>
  <si>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</si>
  <si>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</si>
  <si>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</si>
  <si>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</si>
  <si>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</si>
  <si>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</si>
  <si>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</si>
  <si>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</si>
  <si>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</si>
  <si>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</si>
  <si>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</si>
  <si>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</si>
  <si>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</si>
  <si>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</si>
  <si>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</si>
  <si>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</si>
  <si>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</si>
  <si>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</si>
  <si>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</si>
  <si>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</si>
  <si>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</si>
  <si>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</si>
  <si>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</si>
  <si>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</si>
  <si>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</si>
  <si>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</si>
  <si>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</si>
  <si>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</si>
  <si>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</si>
  <si>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</si>
  <si>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</si>
  <si>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</si>
  <si>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</si>
  <si>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</si>
  <si>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</si>
  <si>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</si>
  <si>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</si>
  <si>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</si>
  <si>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</si>
  <si>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</si>
  <si>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</si>
  <si>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</si>
  <si>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</si>
  <si>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</si>
  <si>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</si>
  <si>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</si>
  <si>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</si>
  <si>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</si>
  <si>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</si>
  <si>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</si>
  <si>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</si>
  <si>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</si>
  <si>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</si>
  <si>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</si>
  <si>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</si>
  <si>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</si>
  <si>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</si>
  <si>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</si>
  <si>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</si>
  <si>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</si>
  <si>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</si>
  <si>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</si>
  <si>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</si>
  <si>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</si>
  <si>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</si>
  <si>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</si>
  <si>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</si>
  <si>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</si>
  <si>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</si>
  <si>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</si>
  <si>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</si>
  <si>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</si>
  <si>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</si>
  <si>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</si>
  <si>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</si>
  <si>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</si>
  <si>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</si>
  <si>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</si>
  <si>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</si>
  <si>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</si>
  <si>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</si>
  <si>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</si>
  <si>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</si>
  <si>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</si>
  <si>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</si>
  <si>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</si>
  <si>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</si>
  <si>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</si>
  <si>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</si>
  <si>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</si>
  <si>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</si>
  <si>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</si>
  <si>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</si>
  <si>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</si>
  <si>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</si>
  <si>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</si>
  <si>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</si>
  <si>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</si>
  <si>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</si>
  <si>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</si>
  <si>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</si>
  <si>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</si>
  <si>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</si>
  <si>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</si>
  <si>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</si>
  <si>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</si>
  <si>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</si>
  <si>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</si>
  <si>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</si>
  <si>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</si>
  <si>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</si>
  <si>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</si>
  <si>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</si>
  <si>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</si>
  <si>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</si>
  <si>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</si>
  <si>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</si>
  <si>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</si>
  <si>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</si>
  <si>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</si>
  <si>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</si>
  <si>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</si>
  <si>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</si>
  <si>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</si>
  <si>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</si>
  <si>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</si>
  <si>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</si>
  <si>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</si>
  <si>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</si>
  <si>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</si>
  <si>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</si>
  <si>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</si>
  <si>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</si>
  <si>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</si>
  <si>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</si>
  <si>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</si>
  <si>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</si>
  <si>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</si>
  <si>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</si>
  <si>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</si>
  <si>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</si>
  <si>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</si>
  <si>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</si>
  <si>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</si>
  <si>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</si>
  <si>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</si>
  <si>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</si>
  <si>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</si>
  <si>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</si>
  <si>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</si>
  <si>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</si>
  <si>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</si>
  <si>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</si>
  <si>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</si>
  <si>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</si>
  <si>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</si>
  <si>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</si>
  <si>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</si>
  <si>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</si>
  <si>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</si>
  <si>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</si>
  <si>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</si>
  <si>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</si>
  <si>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</si>
  <si>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</si>
  <si>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</si>
  <si>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</si>
  <si>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</si>
  <si>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</si>
  <si>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</si>
  <si>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</si>
  <si>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</si>
  <si>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</si>
  <si>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</si>
  <si>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</si>
  <si>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</si>
  <si>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</si>
  <si>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</si>
  <si>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</si>
  <si>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</si>
  <si>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</si>
  <si>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</si>
  <si>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</si>
  <si>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</si>
  <si>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</si>
  <si>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</si>
  <si>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</si>
  <si>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</si>
  <si>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</si>
  <si>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</si>
  <si>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</si>
  <si>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</si>
  <si>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</si>
  <si>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</si>
  <si>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</si>
  <si>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</si>
  <si>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</si>
  <si>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</si>
  <si>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</si>
  <si>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</si>
  <si>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</si>
  <si>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</si>
  <si>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</si>
  <si>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</si>
  <si>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</si>
  <si>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</si>
  <si>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</si>
  <si>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</si>
  <si>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</si>
  <si>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</si>
  <si>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</si>
  <si>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</si>
  <si>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</si>
  <si>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</si>
  <si>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</si>
  <si>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</si>
  <si>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</si>
  <si>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</si>
  <si>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</si>
  <si>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</si>
  <si>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</si>
  <si>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</si>
  <si>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</si>
  <si>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</si>
  <si>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</si>
  <si>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</si>
  <si>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</si>
  <si>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</si>
  <si>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</si>
  <si>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</si>
  <si>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</si>
  <si>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</si>
  <si>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</si>
  <si>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</si>
  <si>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</si>
  <si>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</si>
  <si>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</si>
  <si>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</si>
  <si>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</si>
  <si>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</si>
  <si>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</si>
  <si>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</si>
  <si>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</si>
  <si>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</si>
  <si>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</si>
  <si>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</si>
  <si>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</si>
  <si>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</si>
  <si>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</si>
  <si>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</si>
  <si>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</si>
  <si>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</si>
  <si>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</si>
  <si>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</si>
  <si>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</si>
  <si>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</si>
  <si>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</si>
  <si>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</si>
  <si>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</si>
  <si>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</si>
  <si>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</si>
  <si>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</si>
  <si>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</si>
  <si>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</si>
  <si>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</si>
  <si>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</si>
  <si>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</si>
  <si>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</si>
  <si>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</si>
  <si>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</si>
  <si>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</si>
  <si>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</si>
  <si>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</si>
  <si>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</si>
  <si>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</si>
  <si>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</si>
  <si>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</si>
  <si>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</si>
  <si>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</si>
  <si>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</si>
  <si>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</si>
  <si>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</si>
  <si>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</si>
  <si>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</si>
  <si>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</si>
  <si>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</si>
  <si>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</si>
  <si>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</si>
  <si>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</si>
  <si>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</si>
  <si>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</si>
  <si>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</si>
  <si>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</si>
  <si>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</si>
  <si>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</si>
  <si>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</si>
  <si>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</si>
  <si>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</si>
  <si>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</si>
  <si>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</si>
  <si>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</si>
  <si>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</si>
  <si>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</si>
  <si>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</si>
  <si>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</si>
  <si>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</si>
  <si>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</si>
  <si>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</si>
  <si>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</si>
  <si>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</si>
  <si>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</si>
  <si>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</si>
  <si>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</si>
  <si>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</si>
  <si>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</si>
  <si>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</si>
  <si>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</si>
  <si>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</si>
  <si>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</si>
  <si>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</si>
  <si>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</si>
  <si>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</si>
  <si>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</si>
  <si>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</si>
  <si>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</si>
  <si>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</si>
  <si>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</si>
  <si>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</si>
  <si>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</si>
  <si>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</si>
  <si>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</si>
  <si>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</si>
  <si>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</si>
  <si>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</si>
  <si>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</si>
  <si>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</si>
  <si>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</si>
  <si>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</si>
  <si>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</si>
  <si>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</si>
  <si>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</si>
  <si>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</si>
  <si>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</si>
  <si>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</si>
  <si>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</si>
  <si>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</si>
  <si>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</si>
  <si>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</si>
  <si>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</si>
  <si>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</si>
  <si>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</si>
  <si>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</si>
  <si>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</si>
  <si>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</si>
  <si>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</si>
  <si>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</si>
  <si>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</si>
  <si>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</si>
  <si>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</si>
  <si>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</si>
  <si>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</si>
  <si>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</si>
  <si>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</si>
  <si>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</si>
  <si>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</si>
  <si>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</si>
  <si>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</si>
  <si>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</si>
  <si>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</si>
  <si>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</si>
  <si>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</si>
  <si>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</si>
  <si>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</si>
  <si>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</si>
  <si>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</si>
  <si>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</si>
  <si>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</si>
  <si>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</si>
  <si>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</si>
  <si>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</si>
  <si>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</si>
  <si>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</si>
  <si>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</si>
  <si>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</si>
  <si>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</si>
  <si>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</si>
  <si>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</si>
  <si>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</si>
  <si>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</si>
  <si>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</si>
  <si>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</si>
  <si>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</si>
  <si>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</si>
  <si>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</si>
  <si>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</si>
  <si>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</si>
  <si>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</si>
  <si>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</si>
  <si>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</si>
  <si>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</si>
  <si>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</si>
  <si>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</si>
  <si>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</si>
  <si>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</si>
  <si>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</si>
  <si>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</si>
  <si>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</si>
  <si>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</si>
  <si>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</si>
  <si>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</si>
  <si>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</si>
  <si>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</si>
  <si>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</si>
  <si>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</si>
  <si>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</si>
  <si>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</si>
  <si>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</si>
  <si>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</si>
  <si>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</si>
  <si>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</si>
  <si>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</si>
  <si>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</si>
  <si>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</si>
  <si>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</si>
  <si>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</si>
  <si>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</si>
  <si>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</si>
  <si>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</si>
  <si>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</si>
  <si>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</si>
  <si>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</si>
  <si>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</si>
  <si>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</si>
  <si>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</si>
  <si>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</si>
  <si>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</si>
  <si>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</si>
  <si>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</si>
  <si>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</si>
  <si>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</si>
  <si>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</si>
  <si>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</si>
  <si>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</si>
  <si>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</si>
  <si>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</si>
  <si>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</si>
  <si>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</si>
  <si>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</si>
  <si>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</si>
  <si>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</si>
  <si>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</si>
  <si>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</si>
  <si>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</si>
  <si>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</si>
  <si>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</si>
  <si>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</si>
  <si>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</si>
  <si>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</si>
  <si>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</si>
  <si>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</si>
  <si>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</si>
  <si>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</si>
  <si>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</si>
  <si>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</si>
  <si>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</si>
  <si>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</si>
  <si>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</si>
  <si>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</si>
  <si>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</si>
  <si>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</si>
  <si>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</si>
  <si>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</si>
  <si>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</si>
  <si>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</si>
  <si>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</si>
  <si>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</si>
  <si>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</si>
  <si>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</si>
  <si>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</si>
  <si>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</si>
  <si>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</si>
  <si>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</si>
  <si>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</si>
  <si>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</si>
  <si>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</si>
  <si>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</si>
  <si>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</si>
  <si>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</si>
  <si>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</si>
  <si>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</si>
  <si>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</si>
  <si>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</si>
  <si>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</si>
  <si>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</si>
  <si>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</si>
  <si>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</si>
  <si>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</si>
  <si>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</si>
  <si>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</si>
  <si>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</si>
  <si>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</si>
  <si>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</si>
  <si>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</si>
  <si>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</si>
  <si>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</si>
  <si>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</si>
  <si>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</si>
  <si>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</si>
  <si>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</si>
  <si>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</si>
  <si>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</si>
  <si>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</si>
  <si>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</si>
  <si>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</si>
  <si>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</si>
  <si>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</si>
  <si>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</si>
  <si>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</si>
  <si>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</si>
  <si>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</si>
  <si>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</si>
  <si>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</si>
  <si>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</si>
  <si>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</si>
  <si>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</si>
  <si>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</si>
  <si>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</si>
  <si>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</si>
  <si>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</si>
  <si>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</si>
  <si>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</si>
  <si>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</si>
  <si>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</si>
  <si>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</si>
  <si>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</si>
  <si>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</si>
  <si>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</si>
  <si>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</si>
  <si>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</si>
  <si>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</si>
  <si>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</si>
  <si>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</si>
  <si>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</si>
  <si>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</si>
  <si>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</si>
  <si>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</si>
  <si>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</si>
  <si>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</si>
  <si>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</si>
  <si>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</si>
  <si>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</si>
  <si>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</si>
  <si>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</si>
  <si>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</si>
  <si>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</si>
  <si>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</si>
  <si>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</si>
  <si>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</si>
  <si>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</si>
  <si>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</si>
  <si>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</si>
  <si>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</si>
  <si>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</si>
  <si>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</si>
  <si>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</si>
  <si>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</si>
  <si>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</si>
  <si>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</si>
  <si>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</si>
  <si>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</si>
  <si>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</si>
  <si>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</si>
  <si>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</si>
  <si>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</si>
  <si>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</si>
  <si>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</si>
  <si>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</si>
  <si>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</si>
  <si>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</si>
  <si>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</si>
  <si>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</si>
  <si>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</si>
  <si>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</si>
  <si>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</si>
  <si>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</si>
  <si>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</si>
  <si>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</si>
  <si>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</si>
  <si>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</si>
  <si>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</si>
  <si>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</si>
  <si>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</si>
  <si>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</si>
  <si>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</si>
  <si>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</si>
  <si>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</si>
  <si>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</si>
  <si>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</si>
  <si>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</si>
  <si>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</si>
  <si>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</si>
  <si>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</si>
  <si>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</si>
  <si>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</si>
  <si>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</si>
  <si>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</si>
  <si>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</si>
  <si>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</si>
  <si>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</si>
  <si>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</si>
  <si>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</si>
  <si>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</si>
  <si>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</si>
  <si>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</si>
  <si>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</si>
  <si>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</si>
  <si>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</si>
  <si>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</si>
  <si>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</si>
  <si>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</si>
  <si>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</si>
  <si>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</si>
  <si>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</si>
  <si>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</si>
  <si>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</si>
  <si>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</si>
  <si>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</si>
  <si>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</si>
  <si>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</si>
  <si>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</si>
  <si>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</si>
  <si>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</si>
  <si>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</si>
  <si>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</si>
  <si>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</si>
  <si>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</si>
  <si>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</si>
  <si>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</si>
  <si>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</si>
  <si>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</si>
  <si>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</si>
  <si>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</si>
  <si>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</si>
  <si>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</si>
  <si>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</si>
  <si>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</si>
  <si>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</si>
  <si>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</si>
  <si>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</si>
  <si>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</si>
  <si>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</si>
  <si>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</si>
  <si>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</si>
  <si>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</si>
  <si>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</si>
  <si>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</si>
  <si>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</si>
  <si>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</si>
  <si>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</si>
  <si>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</si>
  <si>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</si>
  <si>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</si>
  <si>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</si>
  <si>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</si>
  <si>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</si>
  <si>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</si>
  <si>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</si>
  <si>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</si>
  <si>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</si>
  <si>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</si>
  <si>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</si>
  <si>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</si>
  <si>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</si>
  <si>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</si>
  <si>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</si>
  <si>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</si>
  <si>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</si>
  <si>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</si>
  <si>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</si>
  <si>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</si>
  <si>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</si>
  <si>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</si>
  <si>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</si>
  <si>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</si>
  <si>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</si>
  <si>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</si>
  <si>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</si>
  <si>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</si>
  <si>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</si>
  <si>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</si>
  <si>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</si>
  <si>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</si>
  <si>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</si>
  <si>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</si>
  <si>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</si>
  <si>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</si>
  <si>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</si>
  <si>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</si>
  <si>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</si>
  <si>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</si>
  <si>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</si>
  <si>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</si>
  <si>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</si>
  <si>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</si>
  <si>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</si>
  <si>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</si>
  <si>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</si>
  <si>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</si>
  <si>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</si>
  <si>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</si>
  <si>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</si>
  <si>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</si>
  <si>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</si>
  <si>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</si>
  <si>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</si>
  <si>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</si>
  <si>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</si>
  <si>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</si>
  <si>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</si>
  <si>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</si>
  <si>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</si>
  <si>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</si>
  <si>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</si>
  <si>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</si>
  <si>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</si>
  <si>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</si>
  <si>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</si>
  <si>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</si>
  <si>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</si>
  <si>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</si>
  <si>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</si>
  <si>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</si>
  <si>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</si>
  <si>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</si>
  <si>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</si>
  <si>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</si>
  <si>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</si>
  <si>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</si>
  <si>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</si>
  <si>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</si>
  <si>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</si>
  <si>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</si>
  <si>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</si>
  <si>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</si>
  <si>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</si>
  <si>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</si>
  <si>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</si>
  <si>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</si>
  <si>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</si>
  <si>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</si>
  <si>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</si>
  <si>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</si>
  <si>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</si>
  <si>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</si>
  <si>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</si>
  <si>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</si>
  <si>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</si>
  <si>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</si>
  <si>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</si>
  <si>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</si>
  <si>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</si>
  <si>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</si>
  <si>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</si>
  <si>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</si>
  <si>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</si>
  <si>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</si>
  <si>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</si>
  <si>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</si>
  <si>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</si>
  <si>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</si>
  <si>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</si>
  <si>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</si>
  <si>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</si>
  <si>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</si>
  <si>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</si>
  <si>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</si>
  <si>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</si>
  <si>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</si>
  <si>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</si>
  <si>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</si>
  <si>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</si>
  <si>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</si>
  <si>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</si>
  <si>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</si>
  <si>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</si>
  <si>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</si>
  <si>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</si>
  <si>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</si>
  <si>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</si>
  <si>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</si>
  <si>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</si>
  <si>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</si>
  <si>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</si>
  <si>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</si>
  <si>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</si>
  <si>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</si>
  <si>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</si>
  <si>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</si>
  <si>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</si>
  <si>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</si>
  <si>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</si>
  <si>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</si>
  <si>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</si>
  <si>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</si>
  <si>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</si>
  <si>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</si>
  <si>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</si>
  <si>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</si>
  <si>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</si>
  <si>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</si>
  <si>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</si>
  <si>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</si>
  <si>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</si>
  <si>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</si>
  <si>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</si>
  <si>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</si>
  <si>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</si>
  <si>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</si>
  <si>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</si>
  <si>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</si>
  <si>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</si>
  <si>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</si>
  <si>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</si>
  <si>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</si>
  <si>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</si>
  <si>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</si>
  <si>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</si>
  <si>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</si>
  <si>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</si>
  <si>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</si>
  <si>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</si>
  <si>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</si>
  <si>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</si>
  <si>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</si>
  <si>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</si>
  <si>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</si>
  <si>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</si>
  <si>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</si>
  <si>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</si>
  <si>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</si>
  <si>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</si>
  <si>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</si>
  <si>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</si>
  <si>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</si>
  <si>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</si>
  <si>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</si>
  <si>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</si>
  <si>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</si>
  <si>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</si>
  <si>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</si>
  <si>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</si>
  <si>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</si>
  <si>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</si>
  <si>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</si>
  <si>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</si>
  <si>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</si>
  <si>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</si>
  <si>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</si>
  <si>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</si>
  <si>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</si>
  <si>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</si>
  <si>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</si>
  <si>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</si>
  <si>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</si>
  <si>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</si>
  <si>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</si>
  <si>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</si>
  <si>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</si>
  <si>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</si>
  <si>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</si>
  <si>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</si>
  <si>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</si>
  <si>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</si>
  <si>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</si>
  <si>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</si>
  <si>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</si>
  <si>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</si>
  <si>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</si>
  <si>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</si>
  <si>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</si>
  <si>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</si>
  <si>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</si>
  <si>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</si>
  <si>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</si>
  <si>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</si>
  <si>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</si>
  <si>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</si>
  <si>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</si>
  <si>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</si>
  <si>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</si>
  <si>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</si>
  <si>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</si>
  <si>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</si>
  <si>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</si>
  <si>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</si>
  <si>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</si>
  <si>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</si>
  <si>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</si>
  <si>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</si>
  <si>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</si>
  <si>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</si>
  <si>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</si>
  <si>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</si>
  <si>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</si>
  <si>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</si>
  <si>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</si>
  <si>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</si>
  <si>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</si>
  <si>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</si>
  <si>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</si>
  <si>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</si>
  <si>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</si>
  <si>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</si>
  <si>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</si>
  <si>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</si>
  <si>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</si>
  <si>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</si>
  <si>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</si>
  <si>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</si>
  <si>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</si>
  <si>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</si>
  <si>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</si>
  <si>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</si>
  <si>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</si>
  <si>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</si>
  <si>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</si>
  <si>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</si>
  <si>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</si>
  <si>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</si>
  <si>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</si>
  <si>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</si>
  <si>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</si>
  <si>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</si>
  <si>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</si>
  <si>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</si>
  <si>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</si>
  <si>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</si>
  <si>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</si>
  <si>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</si>
  <si>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</si>
  <si>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</si>
  <si>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</si>
  <si>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</si>
  <si>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</si>
  <si>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</si>
  <si>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</si>
  <si>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</si>
  <si>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</si>
  <si>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</si>
  <si>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</si>
  <si>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</si>
  <si>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</si>
  <si>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</si>
  <si>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</si>
  <si>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</si>
  <si>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</si>
  <si>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</si>
  <si>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</si>
  <si>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</si>
  <si>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</si>
  <si>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</si>
  <si>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</si>
  <si>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</si>
  <si>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</si>
  <si>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</si>
  <si>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</si>
  <si>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</si>
  <si>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</si>
  <si>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</si>
  <si>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</si>
  <si>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</si>
  <si>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</si>
  <si>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</si>
  <si>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</si>
  <si>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</si>
  <si>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</si>
  <si>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</si>
  <si>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</si>
  <si>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</si>
  <si>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</si>
  <si>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</si>
  <si>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</si>
  <si>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</si>
  <si>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</si>
  <si>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</si>
  <si>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</si>
  <si>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</si>
  <si>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</si>
  <si>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</si>
  <si>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</si>
  <si>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</si>
  <si>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</si>
  <si>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</si>
  <si>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</si>
  <si>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</si>
  <si>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</si>
  <si>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</si>
  <si>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</si>
  <si>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</si>
  <si>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</si>
  <si>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</si>
  <si>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</si>
  <si>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</si>
  <si>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</si>
  <si>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</si>
  <si>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</si>
  <si>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</si>
  <si>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</si>
  <si>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</si>
  <si>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</si>
  <si>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</si>
  <si>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</si>
  <si>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</si>
  <si>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</si>
  <si>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</si>
  <si>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</si>
  <si>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</si>
  <si>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</si>
  <si>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</si>
  <si>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</si>
  <si>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</si>
  <si>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</si>
  <si>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</si>
  <si>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</si>
  <si>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</si>
  <si>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</si>
  <si>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</si>
  <si>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</si>
  <si>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</si>
  <si>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</si>
  <si>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</si>
  <si>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</si>
  <si>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</si>
  <si>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</si>
  <si>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</si>
  <si>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</si>
  <si>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</si>
  <si>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</si>
  <si>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</si>
  <si>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</si>
  <si>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</si>
  <si>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</si>
  <si>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</si>
  <si>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</si>
  <si>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</si>
  <si>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</si>
  <si>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</si>
  <si>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</si>
  <si>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</si>
  <si>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</si>
  <si>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</si>
  <si>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</si>
  <si>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</si>
  <si>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</si>
  <si>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</si>
  <si>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</si>
  <si>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</si>
  <si>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</si>
  <si>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</si>
  <si>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</si>
  <si>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</si>
  <si>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</si>
  <si>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</si>
  <si>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</si>
  <si>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</si>
  <si>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</si>
  <si>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</si>
  <si>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</si>
  <si>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</si>
  <si>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</si>
  <si>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</si>
  <si>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</si>
  <si>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</si>
  <si>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</si>
  <si>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</si>
  <si>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</si>
  <si>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</si>
  <si>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</si>
  <si>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</si>
  <si>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</si>
  <si>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</si>
  <si>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</si>
  <si>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</si>
  <si>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</si>
  <si>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</si>
  <si>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</si>
  <si>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</si>
  <si>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</si>
  <si>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</si>
  <si>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</si>
  <si>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</si>
  <si>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</si>
  <si>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</si>
  <si>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</si>
  <si>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</si>
  <si>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</si>
  <si>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</si>
  <si>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</si>
  <si>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</si>
  <si>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</si>
  <si>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</si>
  <si>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</si>
  <si>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</si>
  <si>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</si>
  <si>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</si>
  <si>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</si>
  <si>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</si>
  <si>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</si>
  <si>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</si>
  <si>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</si>
  <si>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</si>
  <si>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</si>
  <si>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</si>
  <si>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</si>
  <si>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</si>
  <si>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</si>
  <si>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</si>
  <si>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</si>
  <si>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</si>
  <si>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</si>
  <si>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</si>
  <si>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</si>
  <si>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</si>
  <si>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</si>
  <si>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</si>
  <si>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</si>
  <si>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</si>
  <si>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</si>
  <si>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</si>
  <si>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</si>
  <si>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</si>
  <si>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</si>
  <si>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</si>
  <si>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</si>
  <si>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</si>
  <si>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</si>
  <si>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</si>
  <si>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</si>
  <si>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</si>
  <si>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</si>
  <si>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</si>
  <si>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</si>
  <si>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</si>
  <si>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</si>
  <si>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</si>
  <si>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</si>
  <si>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</si>
  <si>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</si>
  <si>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</si>
  <si>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</si>
  <si>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</si>
  <si>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</si>
  <si>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</si>
  <si>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</si>
  <si>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</si>
  <si>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</si>
  <si>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</si>
  <si>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</si>
  <si>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</si>
  <si>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</si>
  <si>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</si>
  <si>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</si>
  <si>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</si>
  <si>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</si>
  <si>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</si>
  <si>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</si>
  <si>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</si>
  <si>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</si>
  <si>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</si>
  <si>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</si>
  <si>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</si>
  <si>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</si>
  <si>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</si>
  <si>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</si>
  <si>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</si>
  <si>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</si>
  <si>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</si>
  <si>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</si>
  <si>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</si>
  <si>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</si>
  <si>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</si>
  <si>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</si>
  <si>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</si>
  <si>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</si>
  <si>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</si>
  <si>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</si>
  <si>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</si>
  <si>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</si>
  <si>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</si>
  <si>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</si>
  <si>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</si>
  <si>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</si>
  <si>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</si>
  <si>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</si>
  <si>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</si>
  <si>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</si>
  <si>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</si>
  <si>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</si>
  <si>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</si>
  <si>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</si>
  <si>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</si>
  <si>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</si>
  <si>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</si>
  <si>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</si>
  <si>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</si>
  <si>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</si>
  <si>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</si>
  <si>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</si>
  <si>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</si>
  <si>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</si>
  <si>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</si>
  <si>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</si>
  <si>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</si>
  <si>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</si>
  <si>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</si>
  <si>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</si>
  <si>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</si>
  <si>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</si>
  <si>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</si>
  <si>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</si>
  <si>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</si>
  <si>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</si>
  <si>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</si>
  <si>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</si>
  <si>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</si>
  <si>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</si>
  <si>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</si>
  <si>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</si>
  <si>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</si>
  <si>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</si>
  <si>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</si>
  <si>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</si>
  <si>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</si>
  <si>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</si>
  <si>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</si>
  <si>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</si>
  <si>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</si>
  <si>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</si>
  <si>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</si>
  <si>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</si>
  <si>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</si>
  <si>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</si>
  <si>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</si>
  <si>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</si>
  <si>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</si>
  <si>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</si>
  <si>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</si>
  <si>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</si>
  <si>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</si>
  <si>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</si>
  <si>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</si>
  <si>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</si>
  <si>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</si>
  <si>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</si>
  <si>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</si>
  <si>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</si>
  <si>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</si>
  <si>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</si>
  <si>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</si>
  <si>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</si>
  <si>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</si>
  <si>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</si>
  <si>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</si>
  <si>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</si>
  <si>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</si>
  <si>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</si>
  <si>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</si>
  <si>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</si>
  <si>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</si>
  <si>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</si>
  <si>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</si>
  <si>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</si>
  <si>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</si>
  <si>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</si>
  <si>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</si>
  <si>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</si>
  <si>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</si>
  <si>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</si>
  <si>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</si>
  <si>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</si>
  <si>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</si>
  <si>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</si>
  <si>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</si>
  <si>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</si>
  <si>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</si>
  <si>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</si>
  <si>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</si>
  <si>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</si>
  <si>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</si>
  <si>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</si>
  <si>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</si>
  <si>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</si>
  <si>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</si>
  <si>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</si>
  <si>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</si>
  <si>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</si>
  <si>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</si>
  <si>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</si>
  <si>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</si>
  <si>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</si>
  <si>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</si>
  <si>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</si>
  <si>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</si>
  <si>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</si>
  <si>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</si>
  <si>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</si>
  <si>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</si>
  <si>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</si>
  <si>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</si>
  <si>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</si>
  <si>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</si>
  <si>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</si>
  <si>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</si>
  <si>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</si>
  <si>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</si>
  <si>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</si>
  <si>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</si>
  <si>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</si>
  <si>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</si>
  <si>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</si>
  <si>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</si>
  <si>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</si>
  <si>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</si>
  <si>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</si>
  <si>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</si>
  <si>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</si>
  <si>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</si>
  <si>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</si>
  <si>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</si>
  <si>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</si>
  <si>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</si>
  <si>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</si>
  <si>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</si>
  <si>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</si>
  <si>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</si>
  <si>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</si>
  <si>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</si>
  <si>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</si>
  <si>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</si>
  <si>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</si>
  <si>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</si>
  <si>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</si>
  <si>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</si>
  <si>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</si>
  <si>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</si>
  <si>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</si>
  <si>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</si>
  <si>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</si>
  <si>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</si>
  <si>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</si>
  <si>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</si>
  <si>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</si>
  <si>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</si>
  <si>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</si>
  <si>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</si>
  <si>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</si>
  <si>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</si>
  <si>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</si>
  <si>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</si>
  <si>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</si>
  <si>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</si>
  <si>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</si>
  <si>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</si>
  <si>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</si>
  <si>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</si>
  <si>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</si>
  <si>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</si>
  <si>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</si>
  <si>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</si>
  <si>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</si>
  <si>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</si>
  <si>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</si>
  <si>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</si>
  <si>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</si>
  <si>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</si>
  <si>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</si>
  <si>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</si>
  <si>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</si>
  <si>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</si>
  <si>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</si>
  <si>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</si>
  <si>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</si>
  <si>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</si>
  <si>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</si>
  <si>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</si>
  <si>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</si>
  <si>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</si>
  <si>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</si>
  <si>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</si>
  <si>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</si>
  <si>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</si>
  <si>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</si>
  <si>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</si>
  <si>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</si>
  <si>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</si>
  <si>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</si>
  <si>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</si>
  <si>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</si>
  <si>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</si>
  <si>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</si>
  <si>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</si>
  <si>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</si>
  <si>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</si>
  <si>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</si>
  <si>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</si>
  <si>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</si>
  <si>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</si>
  <si>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</si>
  <si>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</si>
  <si>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</si>
  <si>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</si>
  <si>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</si>
  <si>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</si>
  <si>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</si>
  <si>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</si>
  <si>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</si>
  <si>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</si>
  <si>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</si>
  <si>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</si>
  <si>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</si>
  <si>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</si>
  <si>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</si>
  <si>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</si>
  <si>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</si>
  <si>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</si>
  <si>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</si>
  <si>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</si>
  <si>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</si>
  <si>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</si>
  <si>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</si>
  <si>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</si>
  <si>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</si>
  <si>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</si>
  <si>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</si>
  <si>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</si>
  <si>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</si>
  <si>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</si>
  <si>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</si>
  <si>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</si>
  <si>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</si>
  <si>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</si>
  <si>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</si>
  <si>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</si>
  <si>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</si>
  <si>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</si>
  <si>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</si>
  <si>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</si>
  <si>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</si>
  <si>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</si>
  <si>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</si>
  <si>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</si>
  <si>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</si>
  <si>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</si>
  <si>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</si>
  <si>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</si>
  <si>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</si>
  <si>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</si>
  <si>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</si>
  <si>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</si>
  <si>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</si>
  <si>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</si>
  <si>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</si>
  <si>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</si>
  <si>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</si>
  <si>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</si>
  <si>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</si>
  <si>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</si>
  <si>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</si>
  <si>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</si>
  <si>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</si>
  <si>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</si>
  <si>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</si>
  <si>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</si>
  <si>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</si>
  <si>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</si>
  <si>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</si>
  <si>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</si>
  <si>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</si>
  <si>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</si>
  <si>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</si>
  <si>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</si>
  <si>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</si>
  <si>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</si>
  <si>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</si>
  <si>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</si>
  <si>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</si>
  <si>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</si>
  <si>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</si>
  <si>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</si>
  <si>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</si>
  <si>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</si>
  <si>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</si>
  <si>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</si>
  <si>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</si>
  <si>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</si>
  <si>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</si>
  <si>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</si>
  <si>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</si>
  <si>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</si>
  <si>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</si>
  <si>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</si>
  <si>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</si>
  <si>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</si>
  <si>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</si>
  <si>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</si>
  <si>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</si>
  <si>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</si>
  <si>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</si>
  <si>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</si>
  <si>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</si>
  <si>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</si>
  <si>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</si>
  <si>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</si>
  <si>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</si>
  <si>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</si>
  <si>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</si>
  <si>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</si>
  <si>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</si>
  <si>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</si>
  <si>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</si>
  <si>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</si>
  <si>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</si>
  <si>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</si>
  <si>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</si>
  <si>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</si>
  <si>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</si>
  <si>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</si>
  <si>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</si>
  <si>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</si>
  <si>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</si>
  <si>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</si>
  <si>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</si>
  <si>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</si>
  <si>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</si>
  <si>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</si>
  <si>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</si>
  <si>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</si>
  <si>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</si>
  <si>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</si>
  <si>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</si>
  <si>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</si>
  <si>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</si>
  <si>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</si>
  <si>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</si>
  <si>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</si>
  <si>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</si>
  <si>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</si>
  <si>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</si>
  <si>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</si>
  <si>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</si>
  <si>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</si>
  <si>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</si>
  <si>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</si>
  <si>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</si>
  <si>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</si>
  <si>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</si>
  <si>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</si>
  <si>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</si>
  <si>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</si>
  <si>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</si>
  <si>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</si>
  <si>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</si>
  <si>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</si>
  <si>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</si>
  <si>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</si>
  <si>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</si>
  <si>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</si>
  <si>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</si>
  <si>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</si>
  <si>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</si>
  <si>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</si>
  <si>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</si>
  <si>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</si>
  <si>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</si>
  <si>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</si>
  <si>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</si>
  <si>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</si>
  <si>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</si>
  <si>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</si>
  <si>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</si>
  <si>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</si>
  <si>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</si>
  <si>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</si>
  <si>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</si>
  <si>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</si>
  <si>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</si>
  <si>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</si>
  <si>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</si>
  <si>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</si>
  <si>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</si>
  <si>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</si>
  <si>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</si>
  <si>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</si>
  <si>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</si>
  <si>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</si>
  <si>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</si>
  <si>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</si>
  <si>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</si>
  <si>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</si>
  <si>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</si>
  <si>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</si>
  <si>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</si>
  <si>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</si>
  <si>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</si>
  <si>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</si>
  <si>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</si>
  <si>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</si>
  <si>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</si>
  <si>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</si>
  <si>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</si>
  <si>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</si>
  <si>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</si>
  <si>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</si>
  <si>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</si>
  <si>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</si>
  <si>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</si>
  <si>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</si>
  <si>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</si>
  <si>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</si>
  <si>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</si>
  <si>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</si>
  <si>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</si>
  <si>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</si>
  <si>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</si>
  <si>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</si>
  <si>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</si>
  <si>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</si>
  <si>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</si>
  <si>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</si>
  <si>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</si>
  <si>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</si>
  <si>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</si>
  <si>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</si>
  <si>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</si>
  <si>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</si>
  <si>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</si>
  <si>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</si>
  <si>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</si>
  <si>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</si>
  <si>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</si>
  <si>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</si>
  <si>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</si>
  <si>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</si>
  <si>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</si>
  <si>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</si>
  <si>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</si>
  <si>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</si>
  <si>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</si>
  <si>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</si>
  <si>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</si>
  <si>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</si>
  <si>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</si>
  <si>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</si>
  <si>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</si>
  <si>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</si>
  <si>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</si>
  <si>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</si>
  <si>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</si>
  <si>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</si>
  <si>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</si>
  <si>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</si>
  <si>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</si>
  <si>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</si>
  <si>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</si>
  <si>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</si>
  <si>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</si>
  <si>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</si>
  <si>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</si>
  <si>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</si>
  <si>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</si>
  <si>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</si>
  <si>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</si>
  <si>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</si>
  <si>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</si>
  <si>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</si>
  <si>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</si>
  <si>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</si>
  <si>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</si>
  <si>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</si>
  <si>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</si>
  <si>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</si>
  <si>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</si>
  <si>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</si>
  <si>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</si>
  <si>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</si>
  <si>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</si>
  <si>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</si>
  <si>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</si>
  <si>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</si>
  <si>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</si>
  <si>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</si>
  <si>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</si>
  <si>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</si>
  <si>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</si>
  <si>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</si>
  <si>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</si>
  <si>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</si>
  <si>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</si>
  <si>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</si>
  <si>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</si>
  <si>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</si>
  <si>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</si>
  <si>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</si>
  <si>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</si>
  <si>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</si>
  <si>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</si>
  <si>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</si>
  <si>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</si>
  <si>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</si>
  <si>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</si>
  <si>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</si>
  <si>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</si>
  <si>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</si>
  <si>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</si>
  <si>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</si>
  <si>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</si>
  <si>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</si>
  <si>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</si>
  <si>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</si>
  <si>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</si>
  <si>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</si>
  <si>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</si>
  <si>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</si>
  <si>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</si>
  <si>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</si>
  <si>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</si>
  <si>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</si>
  <si>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</si>
  <si>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</si>
  <si>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</si>
  <si>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</si>
  <si>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</si>
  <si>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</si>
  <si>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</si>
  <si>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</si>
  <si>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</si>
  <si>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</si>
  <si>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</si>
  <si>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</si>
  <si>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</si>
  <si>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</si>
  <si>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</si>
  <si>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</si>
  <si>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</si>
  <si>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</si>
  <si>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</si>
  <si>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</si>
  <si>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</si>
  <si>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</si>
  <si>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</si>
  <si>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</si>
  <si>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</si>
  <si>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</si>
  <si>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</si>
  <si>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</si>
  <si>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</si>
  <si>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</si>
  <si>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</si>
  <si>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</si>
  <si>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</si>
  <si>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</si>
  <si>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</si>
  <si>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</si>
  <si>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</si>
  <si>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</si>
  <si>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</si>
  <si>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</si>
  <si>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</si>
  <si>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</si>
  <si>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</si>
  <si>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</si>
  <si>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</si>
  <si>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</si>
  <si>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</si>
  <si>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</si>
  <si>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</si>
  <si>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</si>
  <si>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</si>
  <si>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</si>
  <si>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</si>
  <si>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</si>
  <si>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</si>
  <si>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</si>
  <si>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</si>
  <si>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</si>
  <si>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</si>
  <si>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</si>
  <si>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</si>
  <si>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</si>
  <si>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</si>
  <si>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</si>
  <si>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</si>
  <si>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</si>
  <si>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</si>
  <si>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</si>
  <si>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</si>
  <si>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</si>
  <si>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</si>
  <si>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</si>
  <si>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</si>
  <si>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</si>
  <si>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</si>
  <si>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</si>
  <si>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</si>
  <si>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</si>
  <si>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</si>
  <si>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</si>
  <si>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</si>
  <si>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</si>
  <si>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</si>
  <si>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</si>
  <si>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</si>
  <si>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</si>
  <si>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</si>
  <si>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</si>
  <si>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</si>
  <si>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</si>
  <si>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</si>
  <si>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</si>
  <si>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</si>
  <si>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</si>
  <si>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</si>
  <si>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</si>
  <si>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</si>
  <si>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</si>
  <si>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</si>
  <si>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</si>
  <si>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</si>
  <si>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</si>
  <si>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</si>
  <si>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</si>
  <si>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</si>
  <si>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</si>
  <si>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</si>
  <si>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</si>
  <si>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</si>
  <si>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</si>
  <si>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</si>
  <si>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</si>
  <si>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</si>
  <si>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</si>
  <si>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</si>
  <si>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</si>
  <si>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</si>
  <si>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</si>
  <si>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</si>
  <si>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</si>
  <si>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</si>
  <si>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</si>
  <si>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</si>
  <si>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</si>
  <si>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</si>
  <si>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</si>
  <si>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</si>
  <si>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</si>
  <si>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</si>
  <si>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</si>
  <si>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</si>
  <si>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</si>
  <si>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</si>
  <si>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</si>
  <si>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</si>
  <si>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</si>
  <si>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</si>
  <si>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</si>
  <si>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</si>
  <si>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</si>
  <si>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</si>
  <si>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</si>
  <si>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</si>
  <si>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</si>
  <si>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</si>
  <si>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</si>
  <si>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</si>
  <si>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</si>
  <si>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</si>
  <si>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</si>
  <si>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</si>
  <si>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</si>
  <si>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</si>
  <si>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</si>
  <si>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</si>
  <si>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</si>
  <si>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</si>
  <si>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</si>
  <si>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</si>
  <si>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</si>
  <si>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</si>
  <si>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</si>
  <si>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</si>
  <si>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</si>
  <si>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</si>
  <si>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</si>
  <si>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</si>
  <si>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</si>
  <si>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</si>
  <si>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</si>
  <si>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</si>
  <si>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</si>
  <si>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</si>
  <si>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</si>
  <si>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</si>
  <si>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</si>
  <si>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</si>
  <si>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</si>
  <si>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</si>
  <si>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</si>
  <si>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</si>
  <si>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</si>
  <si>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</si>
  <si>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</si>
  <si>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</si>
  <si>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</si>
  <si>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</si>
  <si>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</si>
  <si>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</si>
  <si>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</si>
  <si>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</si>
  <si>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</si>
  <si>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</si>
  <si>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</si>
  <si>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</si>
  <si>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</si>
  <si>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</si>
  <si>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</si>
  <si>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</si>
  <si>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</si>
  <si>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</si>
  <si>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</si>
  <si>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</si>
  <si>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</si>
  <si>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</si>
  <si>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</si>
  <si>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</si>
  <si>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</si>
  <si>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</si>
  <si>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</si>
  <si>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</si>
  <si>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</si>
  <si>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</si>
  <si>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</si>
  <si>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</si>
  <si>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</si>
  <si>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</si>
  <si>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</si>
  <si>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</si>
  <si>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</si>
  <si>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</si>
  <si>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</si>
  <si>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</si>
  <si>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</si>
  <si>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</si>
  <si>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</si>
  <si>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</si>
  <si>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</si>
  <si>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</si>
  <si>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</si>
  <si>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</si>
  <si>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</si>
  <si>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</si>
  <si>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</si>
  <si>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</si>
  <si>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</si>
  <si>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</si>
  <si>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</si>
  <si>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</si>
  <si>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</si>
  <si>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</si>
  <si>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</si>
  <si>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</si>
  <si>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</si>
  <si>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</si>
  <si>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</si>
  <si>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</si>
  <si>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</si>
  <si>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</si>
  <si>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</si>
  <si>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</si>
  <si>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</si>
  <si>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</si>
  <si>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</si>
  <si>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</si>
  <si>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</si>
  <si>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</si>
  <si>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</si>
  <si>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</si>
  <si>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</si>
  <si>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</si>
  <si>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</si>
  <si>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</si>
  <si>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</si>
  <si>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</si>
  <si>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</si>
  <si>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</si>
  <si>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</si>
  <si>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</si>
  <si>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</si>
  <si>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</si>
  <si>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</si>
  <si>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</si>
  <si>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</si>
  <si>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</si>
  <si>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</si>
  <si>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</si>
  <si>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</si>
  <si>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</si>
  <si>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</si>
  <si>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</si>
  <si>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</si>
  <si>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</si>
  <si>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</si>
  <si>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</si>
  <si>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</si>
  <si>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</si>
  <si>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</si>
  <si>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</si>
  <si>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</si>
  <si>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</si>
  <si>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</si>
  <si>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</si>
  <si>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</si>
  <si>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</si>
  <si>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</si>
  <si>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</si>
  <si>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</si>
  <si>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</si>
  <si>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</si>
  <si>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</si>
  <si>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</si>
  <si>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</si>
  <si>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</si>
  <si>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</si>
  <si>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</si>
  <si>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</si>
  <si>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</si>
  <si>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</si>
  <si>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</si>
  <si>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</si>
  <si>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</si>
  <si>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</si>
  <si>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</si>
  <si>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</si>
  <si>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</si>
  <si>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</si>
  <si>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</si>
  <si>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</si>
  <si>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</si>
  <si>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</si>
  <si>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</si>
  <si>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</si>
  <si>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</si>
  <si>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</si>
  <si>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</si>
  <si>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</si>
  <si>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</si>
  <si>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</si>
  <si>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</si>
  <si>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</si>
  <si>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</si>
  <si>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</si>
  <si>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</si>
  <si>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</si>
  <si>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</si>
  <si>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</si>
  <si>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</si>
  <si>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</si>
  <si>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</si>
  <si>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</si>
  <si>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</si>
  <si>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</si>
  <si>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</si>
  <si>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</si>
  <si>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</si>
  <si>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</si>
  <si>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</si>
  <si>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</si>
  <si>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</si>
  <si>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</si>
  <si>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</si>
  <si>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</si>
  <si>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</si>
  <si>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</si>
  <si>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</si>
  <si>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</si>
  <si>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</si>
  <si>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</si>
  <si>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</si>
  <si>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</si>
  <si>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</si>
  <si>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</si>
  <si>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</si>
  <si>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</si>
  <si>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</si>
  <si>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</si>
  <si>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</si>
  <si>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</si>
  <si>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</si>
  <si>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</si>
  <si>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</si>
  <si>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</si>
  <si>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</si>
  <si>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</si>
  <si>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</si>
  <si>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</si>
  <si>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</si>
  <si>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</si>
  <si>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</si>
  <si>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</si>
  <si>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</si>
  <si>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</si>
  <si>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</si>
  <si>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</si>
  <si>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</si>
  <si>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</si>
  <si>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</si>
  <si>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</si>
  <si>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</si>
  <si>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</si>
  <si>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</si>
  <si>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</si>
  <si>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</si>
  <si>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</si>
  <si>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</si>
  <si>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</si>
  <si>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</si>
  <si>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</si>
  <si>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</si>
  <si>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</si>
  <si>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</si>
  <si>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</si>
  <si>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</si>
  <si>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</si>
  <si>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</si>
  <si>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</si>
  <si>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</si>
  <si>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</si>
  <si>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</si>
  <si>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</si>
  <si>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</si>
  <si>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</si>
  <si>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</si>
  <si>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</si>
  <si>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</si>
  <si>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</si>
  <si>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</si>
  <si>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</si>
  <si>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</si>
  <si>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</si>
  <si>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</si>
  <si>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</si>
  <si>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</si>
  <si>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</si>
  <si>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</si>
  <si>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</si>
  <si>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</si>
  <si>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</si>
  <si>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</si>
  <si>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</si>
  <si>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</si>
  <si>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</si>
  <si>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</si>
  <si>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</si>
  <si>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</si>
  <si>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</si>
  <si>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</si>
  <si>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</si>
  <si>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</si>
  <si>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</si>
  <si>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</si>
  <si>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</si>
  <si>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</si>
  <si>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</si>
  <si>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</si>
  <si>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</si>
  <si>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</si>
  <si>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</si>
  <si>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</si>
  <si>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</si>
  <si>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</si>
  <si>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</si>
  <si>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</si>
  <si>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</si>
  <si>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</si>
  <si>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</si>
  <si>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</si>
  <si>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</si>
  <si>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</si>
  <si>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</si>
  <si>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</si>
  <si>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</si>
  <si>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</si>
  <si>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</si>
  <si>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</si>
  <si>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</si>
  <si>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</si>
  <si>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</si>
  <si>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</si>
  <si>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</si>
  <si>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</si>
  <si>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</si>
  <si>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</si>
  <si>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</si>
  <si>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</si>
  <si>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</si>
  <si>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</si>
  <si>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</si>
  <si>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</si>
  <si>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</si>
  <si>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</si>
  <si>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</si>
  <si>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</si>
  <si>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</si>
  <si>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</si>
  <si>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</si>
  <si>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</si>
  <si>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</si>
  <si>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</si>
  <si>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</si>
  <si>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</si>
  <si>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</si>
  <si>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</si>
  <si>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</si>
  <si>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</si>
  <si>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</si>
  <si>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</si>
  <si>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</si>
  <si>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</si>
  <si>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</si>
  <si>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</si>
  <si>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</si>
  <si>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</si>
  <si>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</si>
  <si>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</si>
  <si>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</si>
  <si>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</si>
  <si>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</si>
  <si>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</si>
  <si>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</si>
  <si>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</si>
  <si>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</si>
  <si>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</si>
  <si>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</si>
  <si>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</si>
  <si>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</si>
  <si>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</si>
  <si>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</si>
  <si>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</si>
  <si>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</si>
  <si>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</si>
  <si>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</si>
  <si>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</si>
  <si>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</si>
  <si>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</si>
  <si>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</si>
  <si>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</si>
  <si>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</si>
  <si>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</si>
  <si>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</si>
  <si>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</si>
  <si>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</si>
  <si>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</si>
  <si>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</si>
  <si>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</si>
  <si>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</si>
  <si>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</si>
  <si>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</si>
  <si>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</si>
  <si>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</si>
  <si>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</si>
  <si>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</si>
  <si>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</si>
  <si>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</si>
  <si>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</si>
  <si>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</si>
  <si>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</si>
  <si>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</si>
  <si>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</si>
  <si>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</si>
  <si>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</si>
  <si>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</si>
  <si>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</si>
  <si>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</si>
  <si>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</si>
  <si>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</si>
  <si>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</si>
  <si>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</si>
  <si>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</si>
  <si>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</si>
  <si>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</si>
  <si>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</si>
  <si>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</si>
  <si>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</si>
  <si>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</si>
  <si>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</si>
  <si>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</si>
  <si>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</si>
  <si>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</si>
  <si>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</si>
  <si>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</si>
  <si>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</si>
  <si>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</si>
  <si>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</si>
  <si>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</si>
  <si>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</si>
  <si>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</si>
  <si>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</si>
  <si>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</si>
  <si>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</si>
  <si>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</si>
  <si>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</si>
  <si>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</si>
  <si>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</si>
  <si>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</si>
  <si>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</si>
  <si>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</si>
  <si>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</si>
  <si>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</si>
  <si>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</si>
  <si>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</si>
  <si>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</si>
  <si>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</si>
  <si>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</si>
  <si>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</si>
  <si>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</si>
  <si>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</si>
  <si>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</si>
  <si>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</si>
  <si>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</si>
  <si>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</si>
  <si>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</si>
  <si>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</si>
  <si>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</si>
  <si>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</si>
  <si>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</si>
  <si>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</si>
  <si>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</si>
  <si>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</si>
  <si>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</si>
  <si>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</si>
  <si>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</si>
  <si>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</si>
  <si>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</si>
  <si>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</si>
  <si>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</si>
  <si>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</si>
  <si>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</si>
  <si>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</si>
  <si>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</si>
  <si>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</si>
  <si>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</si>
  <si>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</si>
  <si>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</si>
  <si>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</si>
  <si>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</si>
  <si>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</si>
  <si>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</si>
  <si>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</si>
  <si>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</si>
  <si>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</si>
  <si>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</si>
  <si>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</si>
  <si>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</si>
  <si>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</si>
  <si>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</si>
  <si>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</si>
  <si>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</si>
  <si>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</si>
  <si>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</si>
  <si>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</si>
  <si>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</si>
  <si>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</si>
  <si>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</si>
  <si>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</si>
  <si>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</si>
  <si>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</si>
  <si>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</si>
  <si>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</si>
  <si>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</si>
  <si>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</si>
  <si>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</si>
  <si>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</si>
  <si>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</si>
  <si>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</si>
  <si>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</si>
  <si>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</si>
  <si>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</si>
  <si>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</si>
  <si>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</si>
  <si>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</si>
  <si>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</si>
  <si>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</si>
  <si>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</si>
  <si>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</si>
  <si>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</si>
  <si>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</si>
  <si>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</si>
  <si>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</si>
  <si>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</si>
  <si>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</si>
  <si>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</si>
  <si>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</si>
  <si>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</si>
  <si>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</si>
  <si>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</si>
  <si>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</si>
  <si>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</si>
  <si>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</si>
  <si>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</si>
  <si>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</si>
  <si>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</si>
  <si>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</si>
  <si>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</si>
  <si>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</si>
  <si>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</si>
  <si>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</si>
  <si>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</si>
  <si>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</si>
  <si>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</si>
  <si>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</si>
  <si>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</si>
  <si>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</si>
  <si>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</si>
  <si>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</si>
  <si>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</si>
  <si>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</si>
  <si>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</si>
  <si>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</si>
  <si>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</si>
  <si>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</si>
  <si>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</si>
  <si>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</si>
  <si>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</si>
  <si>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</si>
  <si>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</si>
  <si>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</si>
  <si>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</si>
  <si>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</si>
  <si>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</si>
  <si>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</si>
  <si>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</si>
  <si>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</si>
  <si>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</si>
  <si>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</si>
  <si>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</si>
  <si>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</si>
  <si>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</si>
  <si>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</si>
  <si>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</si>
  <si>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</si>
  <si>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</si>
  <si>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</si>
  <si>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</si>
  <si>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</si>
  <si>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</si>
  <si>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</si>
  <si>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</si>
  <si>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</si>
  <si>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</si>
  <si>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</si>
  <si>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</si>
  <si>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</si>
  <si>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</si>
  <si>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</si>
  <si>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</si>
  <si>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</si>
  <si>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</si>
  <si>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</si>
  <si>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</si>
  <si>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</si>
  <si>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</si>
  <si>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</si>
  <si>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</si>
  <si>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</si>
  <si>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</si>
  <si>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</si>
  <si>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</si>
  <si>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</si>
  <si>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</si>
  <si>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</si>
  <si>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</si>
  <si>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</si>
  <si>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</si>
  <si>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</si>
  <si>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</si>
  <si>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</si>
  <si>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</si>
  <si>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</si>
  <si>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</si>
  <si>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</si>
  <si>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</si>
  <si>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</si>
  <si>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</si>
  <si>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</si>
  <si>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</si>
  <si>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</si>
  <si>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</si>
  <si>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</si>
  <si>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</si>
  <si>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</si>
  <si>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</si>
  <si>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</si>
  <si>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</si>
  <si>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</si>
  <si>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</si>
  <si>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</si>
  <si>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</si>
  <si>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</si>
  <si>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</si>
  <si>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</si>
  <si>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</si>
  <si>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</si>
  <si>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</si>
  <si>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</si>
  <si>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</si>
  <si>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</si>
  <si>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</si>
  <si>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</si>
  <si>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</si>
  <si>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</si>
  <si>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</si>
  <si>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</si>
  <si>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</si>
  <si>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</si>
  <si>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</si>
  <si>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</si>
  <si>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</si>
  <si>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</si>
  <si>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</si>
  <si>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</si>
  <si>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</si>
  <si>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</si>
  <si>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</si>
  <si>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</si>
  <si>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</si>
  <si>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</si>
  <si>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</si>
  <si>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</si>
  <si>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</si>
  <si>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</si>
  <si>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</si>
  <si>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</si>
  <si>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</si>
  <si>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</si>
  <si>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</si>
  <si>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</si>
  <si>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</si>
  <si>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</si>
  <si>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</si>
  <si>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</si>
  <si>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</si>
  <si>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</si>
  <si>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</si>
  <si>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</si>
  <si>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</si>
  <si>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</si>
  <si>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</si>
  <si>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</si>
  <si>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</si>
  <si>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</si>
  <si>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</si>
  <si>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</si>
  <si>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</si>
  <si>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</si>
  <si>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</si>
  <si>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</si>
  <si>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</si>
  <si>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</si>
  <si>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</si>
  <si>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</si>
  <si>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</si>
  <si>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</si>
  <si>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</si>
  <si>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</si>
  <si>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</si>
  <si>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</si>
  <si>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</si>
  <si>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</si>
  <si>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</si>
  <si>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</si>
  <si>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</si>
  <si>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</si>
  <si>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</si>
  <si>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</si>
  <si>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</si>
  <si>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</si>
  <si>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</si>
  <si>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</si>
  <si>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</si>
  <si>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</si>
  <si>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</si>
  <si>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</si>
  <si>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</si>
  <si>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</si>
  <si>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</si>
  <si>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</si>
  <si>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</si>
  <si>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</si>
  <si>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</si>
  <si>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</si>
  <si>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</si>
  <si>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</si>
  <si>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</si>
  <si>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</si>
  <si>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</si>
  <si>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</si>
  <si>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</si>
  <si>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</si>
  <si>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</si>
  <si>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</si>
  <si>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</si>
  <si>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</si>
  <si>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</si>
  <si>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</si>
  <si>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</si>
  <si>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</si>
  <si>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</si>
  <si>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</si>
  <si>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</si>
  <si>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</si>
  <si>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</si>
  <si>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</si>
  <si>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</si>
  <si>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</si>
  <si>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</si>
  <si>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</si>
  <si>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</si>
  <si>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</si>
  <si>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</si>
  <si>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</si>
  <si>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</si>
  <si>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</si>
  <si>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</si>
  <si>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</si>
  <si>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</si>
  <si>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</si>
  <si>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</si>
  <si>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</si>
  <si>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</si>
  <si>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</si>
  <si>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</si>
  <si>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</si>
  <si>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</si>
  <si>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</si>
  <si>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</si>
  <si>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</si>
  <si>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</si>
  <si>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</si>
  <si>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</si>
  <si>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</si>
  <si>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</si>
  <si>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</si>
  <si>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</si>
  <si>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</si>
  <si>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</si>
  <si>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</si>
  <si>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</si>
  <si>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</si>
  <si>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</si>
  <si>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</si>
  <si>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</si>
  <si>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</si>
  <si>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</si>
  <si>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</si>
  <si>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</si>
  <si>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</si>
  <si>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</si>
  <si>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</si>
  <si>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</si>
  <si>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</si>
  <si>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</si>
  <si>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</si>
  <si>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</si>
  <si>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</si>
  <si>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</si>
  <si>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</si>
  <si>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</si>
  <si>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</si>
  <si>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</si>
  <si>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</si>
  <si>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</si>
  <si>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</si>
  <si>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</si>
  <si>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</si>
  <si>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</si>
  <si>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</si>
  <si>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</si>
  <si>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</si>
  <si>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</si>
  <si>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</si>
  <si>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</si>
  <si>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</si>
  <si>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</si>
  <si>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</si>
  <si>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</si>
  <si>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</si>
  <si>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</si>
  <si>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</si>
  <si>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</si>
  <si>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</si>
  <si>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</si>
  <si>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</si>
  <si>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</si>
  <si>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</si>
  <si>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</si>
  <si>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</si>
  <si>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</si>
  <si>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</si>
  <si>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</si>
  <si>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</si>
  <si>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</si>
  <si>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</si>
  <si>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</si>
  <si>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</si>
  <si>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</si>
  <si>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</si>
  <si>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</si>
  <si>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</si>
  <si>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</si>
  <si>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</si>
  <si>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</si>
  <si>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</si>
  <si>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</si>
  <si>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</si>
  <si>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</si>
  <si>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</si>
  <si>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</si>
  <si>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</si>
  <si>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</si>
  <si>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</si>
  <si>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</si>
  <si>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</si>
  <si>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</si>
  <si>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</si>
  <si>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</si>
  <si>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</si>
  <si>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</si>
  <si>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</si>
  <si>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</si>
  <si>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</si>
  <si>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</si>
  <si>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</si>
  <si>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</si>
  <si>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</si>
  <si>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</si>
  <si>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</si>
  <si>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</si>
  <si>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</si>
  <si>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</si>
  <si>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</si>
  <si>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</si>
  <si>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</si>
  <si>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</si>
  <si>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</si>
  <si>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</si>
  <si>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</si>
  <si>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</si>
  <si>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</si>
  <si>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</si>
  <si>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</si>
  <si>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</si>
  <si>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</si>
  <si>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</si>
  <si>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</si>
  <si>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</si>
  <si>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</si>
  <si>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</si>
  <si>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</si>
  <si>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</si>
  <si>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</si>
  <si>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</si>
  <si>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</si>
  <si>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</si>
  <si>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</si>
  <si>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</si>
  <si>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</si>
  <si>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</si>
  <si>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</si>
  <si>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</si>
  <si>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</si>
  <si>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</si>
  <si>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</si>
  <si>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</si>
  <si>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</si>
  <si>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</si>
  <si>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</si>
  <si>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</si>
  <si>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</si>
  <si>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</si>
  <si>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</si>
  <si>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</si>
  <si>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</si>
  <si>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</si>
  <si>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</si>
  <si>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</si>
  <si>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</si>
  <si>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</si>
  <si>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</si>
  <si>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</si>
  <si>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</si>
  <si>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</si>
  <si>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</si>
  <si>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</si>
  <si>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</si>
  <si>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</si>
  <si>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</si>
  <si>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</si>
  <si>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</si>
  <si>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</si>
  <si>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</si>
  <si>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</si>
  <si>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</si>
  <si>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</si>
  <si>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</si>
  <si>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</si>
  <si>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</si>
  <si>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</si>
  <si>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</si>
  <si>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</si>
  <si>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</si>
  <si>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</si>
  <si>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</si>
  <si>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</si>
  <si>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</si>
  <si>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</si>
  <si>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</si>
  <si>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</si>
  <si>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</si>
  <si>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</si>
  <si>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</si>
  <si>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</si>
  <si>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</si>
  <si>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</si>
  <si>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</si>
  <si>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</si>
  <si>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</si>
  <si>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</si>
  <si>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</si>
  <si>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</si>
  <si>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</si>
  <si>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</si>
  <si>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</si>
  <si>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</si>
  <si>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</si>
  <si>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</si>
  <si>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</si>
  <si>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</si>
  <si>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</si>
  <si>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</si>
  <si>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</si>
  <si>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</si>
  <si>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</si>
  <si>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</si>
  <si>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</si>
  <si>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</si>
  <si>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</si>
  <si>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</si>
  <si>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</si>
  <si>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</si>
  <si>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</si>
  <si>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</si>
  <si>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</si>
  <si>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</si>
  <si>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</si>
  <si>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</si>
  <si>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</si>
  <si>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</si>
  <si>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</si>
  <si>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</si>
  <si>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</si>
  <si>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</si>
  <si>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</si>
  <si>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</si>
  <si>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</si>
  <si>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</si>
  <si>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</si>
  <si>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</si>
  <si>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</si>
  <si>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</si>
  <si>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</si>
  <si>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</si>
  <si>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</si>
  <si>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</si>
  <si>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</si>
  <si>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</si>
  <si>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</si>
  <si>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</si>
  <si>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</si>
  <si>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</si>
  <si>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</si>
  <si>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</si>
  <si>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</si>
  <si>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</si>
  <si>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</si>
  <si>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</si>
  <si>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</si>
  <si>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</si>
  <si>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</si>
  <si>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</si>
  <si>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</si>
  <si>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</si>
  <si>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</si>
  <si>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</si>
  <si>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</si>
  <si>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</si>
  <si>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</si>
  <si>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</si>
  <si>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</si>
  <si>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</si>
  <si>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</si>
  <si>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</si>
  <si>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</si>
  <si>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</si>
  <si>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</si>
  <si>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</si>
  <si>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</si>
  <si>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</si>
  <si>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</si>
  <si>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</si>
  <si>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</si>
  <si>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</si>
  <si>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</si>
  <si>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</si>
  <si>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</si>
  <si>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</si>
  <si>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</si>
  <si>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</si>
  <si>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</si>
  <si>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</si>
  <si>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</si>
  <si>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</si>
  <si>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</si>
  <si>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</si>
  <si>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</si>
  <si>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</si>
  <si>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</si>
  <si>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</si>
  <si>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</si>
  <si>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</si>
  <si>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</si>
  <si>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</si>
  <si>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</si>
  <si>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</si>
  <si>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</si>
  <si>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</si>
  <si>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</si>
  <si>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</si>
  <si>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</si>
  <si>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</si>
  <si>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</si>
  <si>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</si>
  <si>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</si>
  <si>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</si>
  <si>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</si>
  <si>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</si>
  <si>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</si>
  <si>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</si>
  <si>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</si>
  <si>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</si>
  <si>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</si>
  <si>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</si>
  <si>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</si>
  <si>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</si>
  <si>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</si>
  <si>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</si>
  <si>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</si>
  <si>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</si>
  <si>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</si>
  <si>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</si>
  <si>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</si>
  <si>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</si>
  <si>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</si>
  <si>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</si>
  <si>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</si>
  <si>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</si>
  <si>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</si>
  <si>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</si>
  <si>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</si>
  <si>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</si>
  <si>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</si>
  <si>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</si>
  <si>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</si>
  <si>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</si>
  <si>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</si>
  <si>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</si>
  <si>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</si>
  <si>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</si>
  <si>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</si>
  <si>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</si>
  <si>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</si>
  <si>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</si>
  <si>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</si>
  <si>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</si>
  <si>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</si>
  <si>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</si>
  <si>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</si>
  <si>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</si>
  <si>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</si>
  <si>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</si>
  <si>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</si>
  <si>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</si>
  <si>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</si>
  <si>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</si>
  <si>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</si>
  <si>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</si>
  <si>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</si>
  <si>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</si>
  <si>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</si>
  <si>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</si>
  <si>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</si>
  <si>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</si>
  <si>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</si>
  <si>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</si>
  <si>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</si>
  <si>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</si>
  <si>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</si>
  <si>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</si>
  <si>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</si>
  <si>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</si>
  <si>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</si>
  <si>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</si>
  <si>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</si>
  <si>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</si>
  <si>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</si>
  <si>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</si>
  <si>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</si>
  <si>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</si>
  <si>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</si>
  <si>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</si>
  <si>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</si>
  <si>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</si>
  <si>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</si>
  <si>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</si>
  <si>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</si>
  <si>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</si>
  <si>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</si>
  <si>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</si>
  <si>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</si>
  <si>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</si>
  <si>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</si>
  <si>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</si>
  <si>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</si>
  <si>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</si>
  <si>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</si>
  <si>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</si>
  <si>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</si>
  <si>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</si>
  <si>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</si>
  <si>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</si>
  <si>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</si>
  <si>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</si>
  <si>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</si>
  <si>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</si>
  <si>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</si>
  <si>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</si>
  <si>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</si>
  <si>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</si>
  <si>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</si>
  <si>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</si>
  <si>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</si>
  <si>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</si>
  <si>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</si>
  <si>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</si>
  <si>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</si>
  <si>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</si>
  <si>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</si>
  <si>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</si>
  <si>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</si>
  <si>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</si>
  <si>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</si>
  <si>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</si>
  <si>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</si>
  <si>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</si>
  <si>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</si>
  <si>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</si>
  <si>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</si>
  <si>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</si>
  <si>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</si>
  <si>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</si>
  <si>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</si>
  <si>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</si>
  <si>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</si>
  <si>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</si>
  <si>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</si>
  <si>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</si>
  <si>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</si>
  <si>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</si>
  <si>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</si>
  <si>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</si>
  <si>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</si>
  <si>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</si>
  <si>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</si>
  <si>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</si>
  <si>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</si>
  <si>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</si>
  <si>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</si>
  <si>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</si>
  <si>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</si>
  <si>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</si>
  <si>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</si>
  <si>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</si>
  <si>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</si>
  <si>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</si>
  <si>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</si>
  <si>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</si>
  <si>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</si>
  <si>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</si>
  <si>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</si>
  <si>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</si>
  <si>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</si>
  <si>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</si>
  <si>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</si>
  <si>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</si>
  <si>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</si>
  <si>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</si>
  <si>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</si>
  <si>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</si>
  <si>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</si>
  <si>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</si>
  <si>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</si>
  <si>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</si>
  <si>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</si>
  <si>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</si>
  <si>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</si>
  <si>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</si>
  <si>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</si>
  <si>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</si>
  <si>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</si>
  <si>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</si>
  <si>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</si>
  <si>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</si>
  <si>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</si>
  <si>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</si>
  <si>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</si>
  <si>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</si>
  <si>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</si>
  <si>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</si>
  <si>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</si>
  <si>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</si>
  <si>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</si>
  <si>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</si>
  <si>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</si>
  <si>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</si>
  <si>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</si>
  <si>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</si>
  <si>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</si>
  <si>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</si>
  <si>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</si>
  <si>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</si>
  <si>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</si>
  <si>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</si>
  <si>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</si>
  <si>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</si>
  <si>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</si>
  <si>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</si>
  <si>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</si>
  <si>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</si>
  <si>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</si>
  <si>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</si>
  <si>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</si>
  <si>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</si>
  <si>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</si>
  <si>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</si>
  <si>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</si>
  <si>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</si>
  <si>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</si>
  <si>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</si>
  <si>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</si>
  <si>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</si>
  <si>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</si>
  <si>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</si>
  <si>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</si>
  <si>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</si>
  <si>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</si>
  <si>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</si>
  <si>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</si>
  <si>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</si>
  <si>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</si>
  <si>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</si>
  <si>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</si>
  <si>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</si>
  <si>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</si>
  <si>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</si>
  <si>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</si>
  <si>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</si>
  <si>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</si>
  <si>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</si>
  <si>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</si>
  <si>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</si>
  <si>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</si>
  <si>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</si>
  <si>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</si>
  <si>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</si>
  <si>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</si>
  <si>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</si>
  <si>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</si>
  <si>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</si>
  <si>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</si>
  <si>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</si>
  <si>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</si>
  <si>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</si>
  <si>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</si>
  <si>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</si>
  <si>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</si>
  <si>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</si>
  <si>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</si>
  <si>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</si>
  <si>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</si>
  <si>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</si>
  <si>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</si>
  <si>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</si>
  <si>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</si>
  <si>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</si>
  <si>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</si>
  <si>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</si>
  <si>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</si>
  <si>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</si>
  <si>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</si>
  <si>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</si>
  <si>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</si>
  <si>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</si>
  <si>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</si>
  <si>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</si>
  <si>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</si>
  <si>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</si>
  <si>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</si>
  <si>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</si>
  <si>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</si>
  <si>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</si>
  <si>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</si>
  <si>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</si>
  <si>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</si>
  <si>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</si>
  <si>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</si>
  <si>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</si>
  <si>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</si>
  <si>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</si>
  <si>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</si>
  <si>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</si>
  <si>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</si>
  <si>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</si>
  <si>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</si>
  <si>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</si>
  <si>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</si>
  <si>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</si>
  <si>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</si>
  <si>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</si>
  <si>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</si>
  <si>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</si>
  <si>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</si>
  <si>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</si>
  <si>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</si>
  <si>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</si>
  <si>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</si>
  <si>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</si>
  <si>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</si>
  <si>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</si>
  <si>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</si>
  <si>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</si>
  <si>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</si>
  <si>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</si>
  <si>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</si>
  <si>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</si>
  <si>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</si>
  <si>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</si>
  <si>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</si>
  <si>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</si>
  <si>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</si>
  <si>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</si>
  <si>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</si>
  <si>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</si>
  <si>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</si>
  <si>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</si>
  <si>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</si>
  <si>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</si>
  <si>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</si>
  <si>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</si>
  <si>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</si>
  <si>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</si>
  <si>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</si>
  <si>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</si>
  <si>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</si>
  <si>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</si>
  <si>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</si>
  <si>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</si>
  <si>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</si>
  <si>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</si>
  <si>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</si>
  <si>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</si>
  <si>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</si>
  <si>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</si>
  <si>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</si>
  <si>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</si>
  <si>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</si>
  <si>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</si>
  <si>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</si>
  <si>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</si>
  <si>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</si>
  <si>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</si>
  <si>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</si>
  <si>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</si>
  <si>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</si>
  <si>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</si>
  <si>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</si>
  <si>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</si>
  <si>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</si>
  <si>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</si>
  <si>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</si>
  <si>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</si>
  <si>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</si>
  <si>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</si>
  <si>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</si>
  <si>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</si>
  <si>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</si>
  <si>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</si>
  <si>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</si>
  <si>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</si>
  <si>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</si>
  <si>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</si>
  <si>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</si>
  <si>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</si>
  <si>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</si>
  <si>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</si>
  <si>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</si>
  <si>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</si>
  <si>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</si>
  <si>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</si>
  <si>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</si>
  <si>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</si>
  <si>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</si>
  <si>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</si>
  <si>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</si>
  <si>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</si>
  <si>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</si>
  <si>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</si>
  <si>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</si>
  <si>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</si>
  <si>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</si>
  <si>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</si>
  <si>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</si>
  <si>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</si>
  <si>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</si>
  <si>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</si>
  <si>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</si>
  <si>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</si>
  <si>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</si>
  <si>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</si>
  <si>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</si>
  <si>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</si>
  <si>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</si>
  <si>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</si>
  <si>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</si>
  <si>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</si>
  <si>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</si>
  <si>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</si>
  <si>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</si>
  <si>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</si>
  <si>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</si>
  <si>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</si>
  <si>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</si>
  <si>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</si>
  <si>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</si>
  <si>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</si>
  <si>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</si>
  <si>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</si>
  <si>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</si>
  <si>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</si>
  <si>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</si>
  <si>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</si>
  <si>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</si>
  <si>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</si>
  <si>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</si>
  <si>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</si>
  <si>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</si>
  <si>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</si>
  <si>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</si>
  <si>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</si>
  <si>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</si>
  <si>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</si>
  <si>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</si>
  <si>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</si>
  <si>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</si>
  <si>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</si>
  <si>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</si>
  <si>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</si>
  <si>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</si>
  <si>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</si>
  <si>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</si>
  <si>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</si>
  <si>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</si>
  <si>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</si>
  <si>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</si>
  <si>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</si>
  <si>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</si>
  <si>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</si>
  <si>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</si>
  <si>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</si>
  <si>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</si>
  <si>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</si>
  <si>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</si>
  <si>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</si>
  <si>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</si>
  <si>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</si>
  <si>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</si>
  <si>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</si>
  <si>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</si>
  <si>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</si>
  <si>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</si>
  <si>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</si>
  <si>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</si>
  <si>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</si>
  <si>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</si>
  <si>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</si>
  <si>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</si>
  <si>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</si>
  <si>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</si>
  <si>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</si>
  <si>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</si>
  <si>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</si>
  <si>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</si>
  <si>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</si>
  <si>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</si>
  <si>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</si>
  <si>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</si>
  <si>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</si>
  <si>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</si>
  <si>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</si>
  <si>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</si>
  <si>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</si>
  <si>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</si>
  <si>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</si>
  <si>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</si>
  <si>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</si>
  <si>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</si>
  <si>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</si>
  <si>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</si>
  <si>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</si>
  <si>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</si>
  <si>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</si>
  <si>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</si>
  <si>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</si>
  <si>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</si>
  <si>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</si>
  <si>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</si>
  <si>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</si>
  <si>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</si>
  <si>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</si>
  <si>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</si>
  <si>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</si>
  <si>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</si>
  <si>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</si>
  <si>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</si>
  <si>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</si>
  <si>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</si>
  <si>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</si>
  <si>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</si>
  <si>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</si>
  <si>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</si>
  <si>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</si>
  <si>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</si>
  <si>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</si>
  <si>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</si>
  <si>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</si>
  <si>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</si>
  <si>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</si>
  <si>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</si>
  <si>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</si>
  <si>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</si>
  <si>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</si>
  <si>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</si>
  <si>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</si>
  <si>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</si>
  <si>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</si>
  <si>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</si>
  <si>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</si>
  <si>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</si>
  <si>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</si>
  <si>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</si>
  <si>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</si>
  <si>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</si>
  <si>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</si>
  <si>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</si>
  <si>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</si>
  <si>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</si>
  <si>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</si>
  <si>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</si>
  <si>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</si>
  <si>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</si>
  <si>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</si>
  <si>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</si>
  <si>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</si>
  <si>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</si>
  <si>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</si>
  <si>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</si>
  <si>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</si>
  <si>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</si>
  <si>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</si>
  <si>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</si>
  <si>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</si>
  <si>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</si>
  <si>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</si>
  <si>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</si>
  <si>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</si>
  <si>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</si>
  <si>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</si>
  <si>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</si>
  <si>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</si>
  <si>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</si>
  <si>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</si>
  <si>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</si>
  <si>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</si>
  <si>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</si>
  <si>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</si>
  <si>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</si>
  <si>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</si>
  <si>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</si>
  <si>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</si>
  <si>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</si>
  <si>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</si>
  <si>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</si>
  <si>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</si>
  <si>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</si>
  <si>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</si>
  <si>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</si>
  <si>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</si>
  <si>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</si>
  <si>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</si>
  <si>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</si>
  <si>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</si>
  <si>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</si>
  <si>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</si>
  <si>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</si>
  <si>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</si>
  <si>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</si>
  <si>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</si>
  <si>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</si>
  <si>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</si>
  <si>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</si>
  <si>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</si>
  <si>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</si>
  <si>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</si>
  <si>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</si>
  <si>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</si>
  <si>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</si>
  <si>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</si>
  <si>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</si>
  <si>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</si>
  <si>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</si>
  <si>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</si>
  <si>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</si>
  <si>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</si>
  <si>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</si>
  <si>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</si>
  <si>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</si>
  <si>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</si>
  <si>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</si>
  <si>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</si>
  <si>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</si>
  <si>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</si>
  <si>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</si>
  <si>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</si>
  <si>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</si>
  <si>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</si>
  <si>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</si>
  <si>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</si>
  <si>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</si>
  <si>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</si>
  <si>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</si>
  <si>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</si>
  <si>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</si>
  <si>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</si>
  <si>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</si>
  <si>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</si>
  <si>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</si>
  <si>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</si>
  <si>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</si>
  <si>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</si>
  <si>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</si>
  <si>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</si>
  <si>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</si>
  <si>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</si>
  <si>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</si>
  <si>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</si>
  <si>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</si>
  <si>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</si>
  <si>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</si>
  <si>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</si>
  <si>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</si>
  <si>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</si>
  <si>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</si>
  <si>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</si>
  <si>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</si>
  <si>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</si>
  <si>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</si>
  <si>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</si>
  <si>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</si>
  <si>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</si>
  <si>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</si>
  <si>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</si>
  <si>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</si>
  <si>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</si>
  <si>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</si>
  <si>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</si>
  <si>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</si>
  <si>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</si>
  <si>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</si>
  <si>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</si>
  <si>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</si>
  <si>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</si>
  <si>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</si>
  <si>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</si>
  <si>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</si>
  <si>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</si>
  <si>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</si>
  <si>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</si>
  <si>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</si>
  <si>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</si>
  <si>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</si>
  <si>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</si>
  <si>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</si>
  <si>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</si>
  <si>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</si>
  <si>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</si>
  <si>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</si>
  <si>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</si>
  <si>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</si>
  <si>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</si>
  <si>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</si>
  <si>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</si>
  <si>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</si>
  <si>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</si>
  <si>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</si>
  <si>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</si>
  <si>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</si>
  <si>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</si>
  <si>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</si>
  <si>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</si>
  <si>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</si>
  <si>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</si>
  <si>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</si>
  <si>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</si>
  <si>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</si>
  <si>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</si>
  <si>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</si>
  <si>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</si>
  <si>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</si>
  <si>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</si>
  <si>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</si>
  <si>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</si>
  <si>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</si>
  <si>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</si>
  <si>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</si>
  <si>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</si>
  <si>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</si>
  <si>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</si>
  <si>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</si>
  <si>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</si>
  <si>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</si>
  <si>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</si>
  <si>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</si>
  <si>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</si>
  <si>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</si>
  <si>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</si>
  <si>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</si>
  <si>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</si>
  <si>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</si>
  <si>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</si>
  <si>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</si>
  <si>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</si>
  <si>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</si>
  <si>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</si>
  <si>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</si>
  <si>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</si>
  <si>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</si>
  <si>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</si>
  <si>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</si>
  <si>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</si>
  <si>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</si>
  <si>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</si>
  <si>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</si>
  <si>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</si>
  <si>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</si>
  <si>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</si>
  <si>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</si>
  <si>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</si>
  <si>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</si>
  <si>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</si>
  <si>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</si>
  <si>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</si>
  <si>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</si>
  <si>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</si>
  <si>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</si>
  <si>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</si>
  <si>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</si>
  <si>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</si>
  <si>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</si>
  <si>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</si>
  <si>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</si>
  <si>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</si>
  <si>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</si>
  <si>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</si>
  <si>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</si>
  <si>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</si>
  <si>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</si>
  <si>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</si>
  <si>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</si>
  <si>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</si>
  <si>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</si>
  <si>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</si>
  <si>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</si>
  <si>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</si>
  <si>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</si>
  <si>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</si>
  <si>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</si>
  <si>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</si>
  <si>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</si>
  <si>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</si>
  <si>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</si>
  <si>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</si>
  <si>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</si>
  <si>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</si>
  <si>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</si>
  <si>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</si>
  <si>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</si>
  <si>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</si>
  <si>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</si>
  <si>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</si>
  <si>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</si>
  <si>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</si>
  <si>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</si>
  <si>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</si>
  <si>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</si>
  <si>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</si>
  <si>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</si>
  <si>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</si>
  <si>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</si>
  <si>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</si>
  <si>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</si>
  <si>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</si>
  <si>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</si>
  <si>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</si>
  <si>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</si>
  <si>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</si>
  <si>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</si>
  <si>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</si>
  <si>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</si>
  <si>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</si>
  <si>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</si>
  <si>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</si>
  <si>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</si>
  <si>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</si>
  <si>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</si>
  <si>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</si>
  <si>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</si>
  <si>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</si>
  <si>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</si>
  <si>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</si>
  <si>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</si>
  <si>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</si>
  <si>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</si>
  <si>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</si>
  <si>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</si>
  <si>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</si>
  <si>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</si>
  <si>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</si>
  <si>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</si>
  <si>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</si>
  <si>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</si>
  <si>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</si>
  <si>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</si>
  <si>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</si>
  <si>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</si>
  <si>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</si>
  <si>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</si>
  <si>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</si>
  <si>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</si>
  <si>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</si>
  <si>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</si>
  <si>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</si>
  <si>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</si>
  <si>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</si>
  <si>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</si>
  <si>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</si>
  <si>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</si>
  <si>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</si>
  <si>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</si>
  <si>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</si>
  <si>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</si>
  <si>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</si>
  <si>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</si>
  <si>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</si>
  <si>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</si>
  <si>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</si>
  <si>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</si>
  <si>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</si>
  <si>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</si>
  <si>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</si>
  <si>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</si>
  <si>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</si>
  <si>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</si>
  <si>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</si>
  <si>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</si>
  <si>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</si>
  <si>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</si>
  <si>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</si>
  <si>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</si>
  <si>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</si>
  <si>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</si>
  <si>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</si>
  <si>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</si>
  <si>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</si>
  <si>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</si>
  <si>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</si>
  <si>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</si>
  <si>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</si>
  <si>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</si>
  <si>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</si>
  <si>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</si>
  <si>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</si>
  <si>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</si>
  <si>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</si>
  <si>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</si>
  <si>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</si>
  <si>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</si>
  <si>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</si>
  <si>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</si>
  <si>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</si>
  <si>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</si>
  <si>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</si>
  <si>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</si>
  <si>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</si>
  <si>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</si>
  <si>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</si>
  <si>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</si>
  <si>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</si>
  <si>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</si>
  <si>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</si>
  <si>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</si>
  <si>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</si>
  <si>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</si>
  <si>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</si>
  <si>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</si>
  <si>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</si>
  <si>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</si>
  <si>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</si>
  <si>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</si>
  <si>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</si>
  <si>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</si>
  <si>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</si>
  <si>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</si>
  <si>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</si>
  <si>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</si>
  <si>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</si>
  <si>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</si>
  <si>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</si>
  <si>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</si>
  <si>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</si>
  <si>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</si>
  <si>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</si>
  <si>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</si>
  <si>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</si>
  <si>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</si>
  <si>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</si>
  <si>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</si>
  <si>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</si>
  <si>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</si>
  <si>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</si>
  <si>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</si>
  <si>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</si>
  <si>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</si>
  <si>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</si>
  <si>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</si>
  <si>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</si>
  <si>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</si>
  <si>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</si>
  <si>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</si>
  <si>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</si>
  <si>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</si>
  <si>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</si>
  <si>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</si>
  <si>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</si>
  <si>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</si>
  <si>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</si>
  <si>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</si>
  <si>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</si>
  <si>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</si>
  <si>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</si>
  <si>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</si>
  <si>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</si>
  <si>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</si>
  <si>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</si>
  <si>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</si>
  <si>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</si>
  <si>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</si>
  <si>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</si>
  <si>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</si>
  <si>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</si>
  <si>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</si>
  <si>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</si>
  <si>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</si>
  <si>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</si>
  <si>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</si>
  <si>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</si>
  <si>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</si>
  <si>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</si>
  <si>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</si>
  <si>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</si>
  <si>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</si>
  <si>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</si>
  <si>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</si>
  <si>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</si>
  <si>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</si>
  <si>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</si>
  <si>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</si>
  <si>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</si>
  <si>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</si>
  <si>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</si>
  <si>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</si>
  <si>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</si>
  <si>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</si>
  <si>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</si>
  <si>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</si>
  <si>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</si>
  <si>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</si>
  <si>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</si>
  <si>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</si>
  <si>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</si>
  <si>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</si>
  <si>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</si>
  <si>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</si>
  <si>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</si>
  <si>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</si>
  <si>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</si>
  <si>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</si>
  <si>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</si>
  <si>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</si>
  <si>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</si>
  <si>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</si>
  <si>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</si>
  <si>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</si>
  <si>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</si>
  <si>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</si>
  <si>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</si>
  <si>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</si>
  <si>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</si>
  <si>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</si>
  <si>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</si>
  <si>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</si>
  <si>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</si>
  <si>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</si>
  <si>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</si>
  <si>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</si>
  <si>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</si>
  <si>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</si>
  <si>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</si>
  <si>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</si>
  <si>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</si>
  <si>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</si>
  <si>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</si>
  <si>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</si>
  <si>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</si>
  <si>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</si>
  <si>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</si>
  <si>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</si>
  <si>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</si>
  <si>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</si>
  <si>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</si>
  <si>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</si>
  <si>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</si>
  <si>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</si>
  <si>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</si>
  <si>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</si>
  <si>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</si>
  <si>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</si>
  <si>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</si>
  <si>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</si>
  <si>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</si>
  <si>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</si>
  <si>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</si>
  <si>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</si>
  <si>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</si>
  <si>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</si>
  <si>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</si>
  <si>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</si>
  <si>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</si>
  <si>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</si>
  <si>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</si>
  <si>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</si>
  <si>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</si>
  <si>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</si>
  <si>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</si>
  <si>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</si>
  <si>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</si>
  <si>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</si>
  <si>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</si>
  <si>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</si>
  <si>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</si>
  <si>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</si>
  <si>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</si>
  <si>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</si>
  <si>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</si>
  <si>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</si>
  <si>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</si>
  <si>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</si>
  <si>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</si>
  <si>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</si>
  <si>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</si>
  <si>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</si>
  <si>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</si>
  <si>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</si>
  <si>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</si>
  <si>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</si>
  <si>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</si>
  <si>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</si>
  <si>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</si>
  <si>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</si>
  <si>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</si>
  <si>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</si>
  <si>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</si>
  <si>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</si>
  <si>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</si>
  <si>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</si>
  <si>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</si>
  <si>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</si>
  <si>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</si>
  <si>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</si>
  <si>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</si>
  <si>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</si>
  <si>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</si>
  <si>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</si>
  <si>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</si>
  <si>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</si>
  <si>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</si>
  <si>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</si>
  <si>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</si>
  <si>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</si>
  <si>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</si>
  <si>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</si>
  <si>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</si>
  <si>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</si>
  <si>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</si>
  <si>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</si>
  <si>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</si>
  <si>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</si>
  <si>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</si>
  <si>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</si>
  <si>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</si>
  <si>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</si>
  <si>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</si>
  <si>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</si>
  <si>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</si>
  <si>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</si>
  <si>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</si>
  <si>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</si>
  <si>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</si>
  <si>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</si>
  <si>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</si>
  <si>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</si>
  <si>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</si>
  <si>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</si>
  <si>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</si>
  <si>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</si>
  <si>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</si>
  <si>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</si>
  <si>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</si>
  <si>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</si>
  <si>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</si>
  <si>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</si>
  <si>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</si>
  <si>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</si>
  <si>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</si>
  <si>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</si>
  <si>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</si>
  <si>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</si>
  <si>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</si>
  <si>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</si>
  <si>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</si>
  <si>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</si>
  <si>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</si>
  <si>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</si>
  <si>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</si>
  <si>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</si>
  <si>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</si>
  <si>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</si>
  <si>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</si>
  <si>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</si>
  <si>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</si>
  <si>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</si>
  <si>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</si>
  <si>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</si>
  <si>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</si>
  <si>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</si>
  <si>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</si>
  <si>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</si>
  <si>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</si>
  <si>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</si>
  <si>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</si>
  <si>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</si>
  <si>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</si>
  <si>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</si>
  <si>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</si>
  <si>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</si>
  <si>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</si>
  <si>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</si>
  <si>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</si>
  <si>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</si>
  <si>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</si>
  <si>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</si>
  <si>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</si>
  <si>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</si>
  <si>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</si>
  <si>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</si>
  <si>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</si>
  <si>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</si>
  <si>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</si>
  <si>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</si>
  <si>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</si>
  <si>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</si>
  <si>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</si>
  <si>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</si>
  <si>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</si>
  <si>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</si>
  <si>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</si>
  <si>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</si>
  <si>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</si>
  <si>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</si>
  <si>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</si>
  <si>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</si>
  <si>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</si>
  <si>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</si>
  <si>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</si>
  <si>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</si>
  <si>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</si>
  <si>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</si>
  <si>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</si>
  <si>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</si>
  <si>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</si>
  <si>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</si>
  <si>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</si>
  <si>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</si>
  <si>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</si>
  <si>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</si>
  <si>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</si>
  <si>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</si>
  <si>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</si>
  <si>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</si>
  <si>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</si>
  <si>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</si>
  <si>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</si>
  <si>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</si>
  <si>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</si>
  <si>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</si>
  <si>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</si>
  <si>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</si>
  <si>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</si>
  <si>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</si>
  <si>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</si>
  <si>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</si>
  <si>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</si>
  <si>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</si>
  <si>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</si>
  <si>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</si>
  <si>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</si>
  <si>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</si>
  <si>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</si>
  <si>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</si>
  <si>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</si>
  <si>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</si>
  <si>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</si>
  <si>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</si>
  <si>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</si>
  <si>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</si>
  <si>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</si>
  <si>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</si>
  <si>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</si>
  <si>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</si>
  <si>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</si>
  <si>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</si>
  <si>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</si>
  <si>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</si>
  <si>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</si>
  <si>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</si>
  <si>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</si>
  <si>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</si>
  <si>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</si>
  <si>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</si>
  <si>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</si>
  <si>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</si>
  <si>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</si>
  <si>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</si>
  <si>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</si>
  <si>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</si>
  <si>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</si>
  <si>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</si>
  <si>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</si>
  <si>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</si>
  <si>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</si>
  <si>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</si>
  <si>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</si>
  <si>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</si>
  <si>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</si>
  <si>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</si>
  <si>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</si>
  <si>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</si>
  <si>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</si>
  <si>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</si>
  <si>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</si>
  <si>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</si>
  <si>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</si>
  <si>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</si>
  <si>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</si>
  <si>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</si>
  <si>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</si>
  <si>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</si>
  <si>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</si>
  <si>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</si>
  <si>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</si>
  <si>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</si>
  <si>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</si>
  <si>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</si>
  <si>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</si>
  <si>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</si>
  <si>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</si>
  <si>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</si>
  <si>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</si>
  <si>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</si>
  <si>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</si>
  <si>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</si>
  <si>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</si>
  <si>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</si>
  <si>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</si>
  <si>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</si>
  <si>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</si>
  <si>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</si>
  <si>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</si>
  <si>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</si>
  <si>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</si>
  <si>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</si>
  <si>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</si>
  <si>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</si>
  <si>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</si>
  <si>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</si>
  <si>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</si>
  <si>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</si>
  <si>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</si>
  <si>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</si>
  <si>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</si>
  <si>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</si>
  <si>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</si>
  <si>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</si>
  <si>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</si>
  <si>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</si>
  <si>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</si>
  <si>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</si>
  <si>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</si>
  <si>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</si>
  <si>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</si>
  <si>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</si>
  <si>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</si>
  <si>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</si>
  <si>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</si>
  <si>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</si>
  <si>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</si>
  <si>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</si>
  <si>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</si>
  <si>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</si>
  <si>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</si>
  <si>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</si>
  <si>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</si>
  <si>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</si>
  <si>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</si>
  <si>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</si>
  <si>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</si>
  <si>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</si>
  <si>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</si>
  <si>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</si>
  <si>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</si>
  <si>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</si>
  <si>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</si>
  <si>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</si>
  <si>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</si>
  <si>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</si>
  <si>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</si>
  <si>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</si>
  <si>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</si>
  <si>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</si>
  <si>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</si>
  <si>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</si>
  <si>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</si>
  <si>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</si>
  <si>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</si>
  <si>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</si>
  <si>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</si>
  <si>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</si>
  <si>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</si>
  <si>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</si>
  <si>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</si>
  <si>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</si>
  <si>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</si>
  <si>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</si>
  <si>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</si>
  <si>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</si>
  <si>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</si>
  <si>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</si>
  <si>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</si>
  <si>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</si>
  <si>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</si>
  <si>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</si>
  <si>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</si>
  <si>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</si>
  <si>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</si>
  <si>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</si>
  <si>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</si>
  <si>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</si>
  <si>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</si>
  <si>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</si>
  <si>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</si>
  <si>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</si>
  <si>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</si>
  <si>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</si>
  <si>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</si>
  <si>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</si>
  <si>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</si>
  <si>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</si>
  <si>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</si>
  <si>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</si>
  <si>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</si>
  <si>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</si>
  <si>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</si>
  <si>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</si>
  <si>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</si>
  <si>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</si>
  <si>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</si>
  <si>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</si>
  <si>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</si>
  <si>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</si>
  <si>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</si>
  <si>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</si>
  <si>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</si>
  <si>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</si>
  <si>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</si>
  <si>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</si>
  <si>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</si>
  <si>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</si>
  <si>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</si>
  <si>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</si>
  <si>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</si>
  <si>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</si>
  <si>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</si>
  <si>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</si>
  <si>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</si>
  <si>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</si>
  <si>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</si>
  <si>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</si>
  <si>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</si>
  <si>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</si>
  <si>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</si>
  <si>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</si>
  <si>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</si>
  <si>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</si>
  <si>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</si>
  <si>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</si>
  <si>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</si>
  <si>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</si>
  <si>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</si>
  <si>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</si>
  <si>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</si>
  <si>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</si>
  <si>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</si>
  <si>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</si>
  <si>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</si>
  <si>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</si>
  <si>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</si>
  <si>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</si>
  <si>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</si>
  <si>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</si>
  <si>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</si>
  <si>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</si>
  <si>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</si>
  <si>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</si>
  <si>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</si>
  <si>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</si>
  <si>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</si>
  <si>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</si>
  <si>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</si>
  <si>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</si>
  <si>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</si>
  <si>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</si>
  <si>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</si>
  <si>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</si>
  <si>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</si>
  <si>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</si>
  <si>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</si>
  <si>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</si>
  <si>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</si>
  <si>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</si>
  <si>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</si>
  <si>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</si>
  <si>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</si>
  <si>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</si>
  <si>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</si>
  <si>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</si>
  <si>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</si>
  <si>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</si>
  <si>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</si>
  <si>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</si>
  <si>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</si>
  <si>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</si>
  <si>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</si>
  <si>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</si>
  <si>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</si>
  <si>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</si>
  <si>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</si>
  <si>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</si>
  <si>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</si>
  <si>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</si>
  <si>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</si>
  <si>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</si>
  <si>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</si>
  <si>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</si>
  <si>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</si>
  <si>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</si>
  <si>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</si>
  <si>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</si>
  <si>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</si>
  <si>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</si>
  <si>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</si>
  <si>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</si>
  <si>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</si>
  <si>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</si>
  <si>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</si>
  <si>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</si>
  <si>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</si>
  <si>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</si>
  <si>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</si>
  <si>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</si>
  <si>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</si>
  <si>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</si>
  <si>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</si>
  <si>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</si>
  <si>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</si>
  <si>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</si>
  <si>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</si>
  <si>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</si>
  <si>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</si>
  <si>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</si>
  <si>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</si>
  <si>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</si>
  <si>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</si>
  <si>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</si>
  <si>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</si>
  <si>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</si>
  <si>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</si>
  <si>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</si>
  <si>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</si>
  <si>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</si>
  <si>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</si>
  <si>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</si>
  <si>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</si>
  <si>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</si>
  <si>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</si>
  <si>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</si>
  <si>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</si>
  <si>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</si>
  <si>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</si>
  <si>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</si>
  <si>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</si>
  <si>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</si>
  <si>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</si>
  <si>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</si>
  <si>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</si>
  <si>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</si>
  <si>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</si>
  <si>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</si>
  <si>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</si>
  <si>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</si>
  <si>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</si>
  <si>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</si>
  <si>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</si>
  <si>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</si>
  <si>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</si>
  <si>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</si>
  <si>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</si>
  <si>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</si>
  <si>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</si>
  <si>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</si>
  <si>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</si>
  <si>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</si>
  <si>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</si>
  <si>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</si>
  <si>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</si>
  <si>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</si>
  <si>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</si>
  <si>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</si>
  <si>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</si>
  <si>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</si>
  <si>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</si>
  <si>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</si>
  <si>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</si>
  <si>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</si>
  <si>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</si>
  <si>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</si>
  <si>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</si>
  <si>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</si>
  <si>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</si>
  <si>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</si>
  <si>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</si>
  <si>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</si>
  <si>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</si>
  <si>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</si>
  <si>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</si>
  <si>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</si>
  <si>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</si>
  <si>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</si>
  <si>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</si>
  <si>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</si>
  <si>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</si>
  <si>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</si>
  <si>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</si>
  <si>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</si>
  <si>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</si>
  <si>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</si>
  <si>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</si>
  <si>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</si>
  <si>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</si>
  <si>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</si>
  <si>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</si>
  <si>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</si>
  <si>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</si>
  <si>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</si>
  <si>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</si>
  <si>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</si>
  <si>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</si>
  <si>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</si>
  <si>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</si>
  <si>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</si>
  <si>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</si>
  <si>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</si>
  <si>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</si>
  <si>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</si>
  <si>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</si>
  <si>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</si>
  <si>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</si>
  <si>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</si>
  <si>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</si>
  <si>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</si>
  <si>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</si>
  <si>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</si>
  <si>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</si>
  <si>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</si>
  <si>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</si>
  <si>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</si>
  <si>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</si>
  <si>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</si>
  <si>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</si>
  <si>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</si>
  <si>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</si>
  <si>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</si>
  <si>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</si>
  <si>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</si>
  <si>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</si>
  <si>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</si>
  <si>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</si>
  <si>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</si>
  <si>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</si>
  <si>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</si>
  <si>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</si>
  <si>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</si>
  <si>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</si>
  <si>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</si>
  <si>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</si>
  <si>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</si>
  <si>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</si>
  <si>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</si>
  <si>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</si>
  <si>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</si>
  <si>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</si>
  <si>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</si>
  <si>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</si>
  <si>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</si>
  <si>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</si>
  <si>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</si>
  <si>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</si>
  <si>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</si>
  <si>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</si>
  <si>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</si>
  <si>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</si>
  <si>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</si>
  <si>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</si>
  <si>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</si>
  <si>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</si>
  <si>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</si>
  <si>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</si>
  <si>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</si>
  <si>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</si>
  <si>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</si>
  <si>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</si>
  <si>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</si>
  <si>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</si>
  <si>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</si>
  <si>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</si>
  <si>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</si>
  <si>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</si>
  <si>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</si>
  <si>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</si>
  <si>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</si>
  <si>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</si>
  <si>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</si>
  <si>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</si>
  <si>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</si>
  <si>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</si>
  <si>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</si>
  <si>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</si>
  <si>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</si>
  <si>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</si>
  <si>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</si>
  <si>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</si>
  <si>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</si>
  <si>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</si>
  <si>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</si>
  <si>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</si>
  <si>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</si>
  <si>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</si>
  <si>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</si>
  <si>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</si>
  <si>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</si>
  <si>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</si>
  <si>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</si>
  <si>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</si>
  <si>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</si>
  <si>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</si>
  <si>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</si>
  <si>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</si>
  <si>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</si>
  <si>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</si>
  <si>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</si>
  <si>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</si>
  <si>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</si>
  <si>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</si>
  <si>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</si>
  <si>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</si>
  <si>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</si>
  <si>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</si>
  <si>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</si>
  <si>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</si>
  <si>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</si>
  <si>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</si>
  <si>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</si>
  <si>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</si>
  <si>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</si>
  <si>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</si>
  <si>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</si>
  <si>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</si>
  <si>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</si>
  <si>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</si>
  <si>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</si>
  <si>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</si>
  <si>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</si>
  <si>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</si>
  <si>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</si>
  <si>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</si>
  <si>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</si>
  <si>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</si>
  <si>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</si>
  <si>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</si>
  <si>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</si>
  <si>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</si>
  <si>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</si>
  <si>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</si>
  <si>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</si>
  <si>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</si>
  <si>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</si>
  <si>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</si>
  <si>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</si>
  <si>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</si>
  <si>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</si>
  <si>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</si>
  <si>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</si>
  <si>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</si>
  <si>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</si>
  <si>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</si>
  <si>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</si>
  <si>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</si>
  <si>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</si>
  <si>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</si>
  <si>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</si>
  <si>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</si>
  <si>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</si>
  <si>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</si>
  <si>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</si>
  <si>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</si>
  <si>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</si>
  <si>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</si>
  <si>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</si>
  <si>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</si>
  <si>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</si>
  <si>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</si>
  <si>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</si>
  <si>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</si>
  <si>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</si>
  <si>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</si>
  <si>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</si>
  <si>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</si>
  <si>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</si>
  <si>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</si>
  <si>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</si>
  <si>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</si>
  <si>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</si>
  <si>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</si>
  <si>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</si>
  <si>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</si>
  <si>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</si>
  <si>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</si>
  <si>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</si>
  <si>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</si>
  <si>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</si>
  <si>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</si>
  <si>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</si>
  <si>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</si>
  <si>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</si>
  <si>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</si>
  <si>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</si>
  <si>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</si>
  <si>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</si>
  <si>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</si>
  <si>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</si>
  <si>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</si>
  <si>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</si>
  <si>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</si>
  <si>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</si>
  <si>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</si>
  <si>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</si>
  <si>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</si>
  <si>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</si>
  <si>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</si>
  <si>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</si>
  <si>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</si>
  <si>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</si>
  <si>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</si>
  <si>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</si>
  <si>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</si>
  <si>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</si>
  <si>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</si>
  <si>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</si>
  <si>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</si>
  <si>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</si>
  <si>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</si>
  <si>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</si>
  <si>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</si>
  <si>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</si>
  <si>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</si>
  <si>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</si>
  <si>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</si>
  <si>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</si>
  <si>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</si>
  <si>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</si>
  <si>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</si>
  <si>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</si>
  <si>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</si>
  <si>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</si>
  <si>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</si>
  <si>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</si>
  <si>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</si>
  <si>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</si>
  <si>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</si>
  <si>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</si>
  <si>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</si>
  <si>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</si>
  <si>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</si>
  <si>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</si>
  <si>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</si>
  <si>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</si>
  <si>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</si>
  <si>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</si>
  <si>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</si>
  <si>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</si>
  <si>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</si>
  <si>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</si>
  <si>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</si>
  <si>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</si>
  <si>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</si>
  <si>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</si>
  <si>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</si>
  <si>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</si>
  <si>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</si>
  <si>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</si>
  <si>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</si>
  <si>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</si>
  <si>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</si>
  <si>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</si>
  <si>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</si>
  <si>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</si>
  <si>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</si>
  <si>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</si>
  <si>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</si>
  <si>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</si>
  <si>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</si>
  <si>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</si>
  <si>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</si>
  <si>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</si>
  <si>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</si>
  <si>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</si>
  <si>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</si>
  <si>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</si>
  <si>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</si>
  <si>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</si>
  <si>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</si>
  <si>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</si>
  <si>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</si>
  <si>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</si>
  <si>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</si>
  <si>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</si>
  <si>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</si>
  <si>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</si>
  <si>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</si>
  <si>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</si>
  <si>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</si>
  <si>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</si>
  <si>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</si>
  <si>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</si>
  <si>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</si>
  <si>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</si>
  <si>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</si>
  <si>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</si>
  <si>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</si>
  <si>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</si>
  <si>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</si>
  <si>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</si>
  <si>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</si>
  <si>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</si>
  <si>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</si>
  <si>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</si>
  <si>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</si>
  <si>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</si>
  <si>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</si>
  <si>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</si>
  <si>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</si>
  <si>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</si>
  <si>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</si>
  <si>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</si>
  <si>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</si>
  <si>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</si>
  <si>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</si>
  <si>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</si>
  <si>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</si>
  <si>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</si>
  <si>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</si>
  <si>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</si>
  <si>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</si>
  <si>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</si>
  <si>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</si>
  <si>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</si>
  <si>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</si>
  <si>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</si>
  <si>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</si>
  <si>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</si>
  <si>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</si>
  <si>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</si>
  <si>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</si>
  <si>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</si>
  <si>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</si>
  <si>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</si>
  <si>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</si>
  <si>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</si>
  <si>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</si>
  <si>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</si>
  <si>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</si>
  <si>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</si>
  <si>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</si>
  <si>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</si>
  <si>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</si>
  <si>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</si>
  <si>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</si>
  <si>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</si>
  <si>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</si>
  <si>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</si>
  <si>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</si>
  <si>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</si>
  <si>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</si>
  <si>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</si>
  <si>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</si>
  <si>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</si>
  <si>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</si>
  <si>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</si>
  <si>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</si>
  <si>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</si>
  <si>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</si>
  <si>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</si>
  <si>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</si>
  <si>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</si>
  <si>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</si>
  <si>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</si>
  <si>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</si>
  <si>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</si>
  <si>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</si>
  <si>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</si>
  <si>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</si>
  <si>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</si>
  <si>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</si>
  <si>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</si>
  <si>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</si>
  <si>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</si>
  <si>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</si>
  <si>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</si>
  <si>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</si>
  <si>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</si>
  <si>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</si>
  <si>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</si>
  <si>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</si>
  <si>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</si>
  <si>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</si>
  <si>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</si>
  <si>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</si>
  <si>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</si>
  <si>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</si>
  <si>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</si>
  <si>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</si>
  <si>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</si>
  <si>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</si>
  <si>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</si>
  <si>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</si>
  <si>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</si>
  <si>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</si>
  <si>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</si>
  <si>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</si>
  <si>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</si>
  <si>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</si>
  <si>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</si>
  <si>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</si>
  <si>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</si>
  <si>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</si>
  <si>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</si>
  <si>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</si>
  <si>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</si>
  <si>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</si>
  <si>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</si>
  <si>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</si>
  <si>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</si>
  <si>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</si>
  <si>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</si>
  <si>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</si>
  <si>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</si>
  <si>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</si>
  <si>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</si>
  <si>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</si>
  <si>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</si>
  <si>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</si>
  <si>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</si>
  <si>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</si>
  <si>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</si>
  <si>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</si>
  <si>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</si>
  <si>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</si>
  <si>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</si>
  <si>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</si>
  <si>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</si>
  <si>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</si>
  <si>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</si>
  <si>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</si>
  <si>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</si>
  <si>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</si>
  <si>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</si>
  <si>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</si>
  <si>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</si>
  <si>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</si>
  <si>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</si>
  <si>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</si>
  <si>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</si>
  <si>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</si>
  <si>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</si>
  <si>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</si>
  <si>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</si>
  <si>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</si>
  <si>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</si>
  <si>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</si>
  <si>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</si>
  <si>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</si>
  <si>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</si>
  <si>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</si>
  <si>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</si>
  <si>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</si>
  <si>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</si>
  <si>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</si>
  <si>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</si>
  <si>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</si>
  <si>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</si>
  <si>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</si>
  <si>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</si>
  <si>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</si>
  <si>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</si>
  <si>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</si>
  <si>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</si>
  <si>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</si>
  <si>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</si>
  <si>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</si>
  <si>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</si>
  <si>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</si>
  <si>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</si>
  <si>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</si>
  <si>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</si>
  <si>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</si>
  <si>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</si>
  <si>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</si>
  <si>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</si>
  <si>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</si>
  <si>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</si>
  <si>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</si>
  <si>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</si>
  <si>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</si>
  <si>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</si>
  <si>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</si>
  <si>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</si>
  <si>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</si>
  <si>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</si>
  <si>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</si>
  <si>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</si>
  <si>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</si>
  <si>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</si>
  <si>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</si>
  <si>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</si>
  <si>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</si>
  <si>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</si>
  <si>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</si>
  <si>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</si>
  <si>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</si>
  <si>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</si>
  <si>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</si>
  <si>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</si>
  <si>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</si>
  <si>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</si>
  <si>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</si>
  <si>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</si>
  <si>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</si>
  <si>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</si>
  <si>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</si>
  <si>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</si>
  <si>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</si>
  <si>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</si>
  <si>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</si>
  <si>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</si>
  <si>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</si>
  <si>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</si>
  <si>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</si>
  <si>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</si>
  <si>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</si>
  <si>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</si>
  <si>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</si>
  <si>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</si>
  <si>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</si>
  <si>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</si>
  <si>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</si>
  <si>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</si>
  <si>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</si>
  <si>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</si>
  <si>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</si>
  <si>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</si>
  <si>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</si>
  <si>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</si>
  <si>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</si>
  <si>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</si>
  <si>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</si>
  <si>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</si>
  <si>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</si>
  <si>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</si>
  <si>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</si>
  <si>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</si>
  <si>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</si>
  <si>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</si>
  <si>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</si>
  <si>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</si>
  <si>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</si>
  <si>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</si>
  <si>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</si>
  <si>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</si>
  <si>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</si>
  <si>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</si>
  <si>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</si>
  <si>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</si>
  <si>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</si>
  <si>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</si>
  <si>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</si>
  <si>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</si>
  <si>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</si>
  <si>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</si>
  <si>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</si>
  <si>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</si>
  <si>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</si>
  <si>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</si>
  <si>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</si>
  <si>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</si>
  <si>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</si>
  <si>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</si>
  <si>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</si>
  <si>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</si>
  <si>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</si>
  <si>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</si>
  <si>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</si>
  <si>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</si>
  <si>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</si>
  <si>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</si>
  <si>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</si>
  <si>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</si>
  <si>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</si>
  <si>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</si>
  <si>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</si>
  <si>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</si>
  <si>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</si>
  <si>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</si>
  <si>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</si>
  <si>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</si>
  <si>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</si>
  <si>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</si>
  <si>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</si>
  <si>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</si>
  <si>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</si>
  <si>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</si>
  <si>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</si>
  <si>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</si>
  <si>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</si>
  <si>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</si>
  <si>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</si>
  <si>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</si>
  <si>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</si>
  <si>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</si>
  <si>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</si>
  <si>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</si>
  <si>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</si>
  <si>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</si>
  <si>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</si>
  <si>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</si>
  <si>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</si>
  <si>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</si>
  <si>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</si>
  <si>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</si>
  <si>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</si>
  <si>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</si>
  <si>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</si>
  <si>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</si>
  <si>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</si>
  <si>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</si>
  <si>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</si>
  <si>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</si>
  <si>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</si>
  <si>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</si>
  <si>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</si>
  <si>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</si>
  <si>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</si>
  <si>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</si>
  <si>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</si>
  <si>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</si>
  <si>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</si>
  <si>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</si>
  <si>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</si>
  <si>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</si>
  <si>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</si>
  <si>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</si>
  <si>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</si>
  <si>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</si>
  <si>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</si>
  <si>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</si>
  <si>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</si>
  <si>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</si>
  <si>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</si>
  <si>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</si>
  <si>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</si>
  <si>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</si>
  <si>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</si>
  <si>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</si>
  <si>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</si>
  <si>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</si>
  <si>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</si>
  <si>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</si>
  <si>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</si>
  <si>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</si>
  <si>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</si>
  <si>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</si>
  <si>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</si>
  <si>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</si>
  <si>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</si>
  <si>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</si>
  <si>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</si>
  <si>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</si>
  <si>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</si>
  <si>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</si>
  <si>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</si>
  <si>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</si>
  <si>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</si>
  <si>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</si>
  <si>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</si>
  <si>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</si>
  <si>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</si>
  <si>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</si>
  <si>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</si>
  <si>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</si>
  <si>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</si>
  <si>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</si>
  <si>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</si>
  <si>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</si>
  <si>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</si>
  <si>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</si>
  <si>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</si>
  <si>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</si>
  <si>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</si>
  <si>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</si>
  <si>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</si>
  <si>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</si>
  <si>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</si>
  <si>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</si>
  <si>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</si>
  <si>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</si>
  <si>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</si>
  <si>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</si>
  <si>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</si>
  <si>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</si>
  <si>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</si>
  <si>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</si>
  <si>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</si>
  <si>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</si>
  <si>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</si>
  <si>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</si>
  <si>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</si>
  <si>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</si>
  <si>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</si>
  <si>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</si>
  <si>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</si>
  <si>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</si>
  <si>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</si>
  <si>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</si>
  <si>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</si>
  <si>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</si>
  <si>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</si>
  <si>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</si>
  <si>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</si>
  <si>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</si>
  <si>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</si>
  <si>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</si>
  <si>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</si>
  <si>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</si>
  <si>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</si>
  <si>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</si>
  <si>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</si>
  <si>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</si>
  <si>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</si>
  <si>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</si>
  <si>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</si>
  <si>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</si>
  <si>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</si>
  <si>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</si>
  <si>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</si>
  <si>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</si>
  <si>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</si>
  <si>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</si>
  <si>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</si>
  <si>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</si>
  <si>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</si>
  <si>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</si>
  <si>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</si>
  <si>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</si>
  <si>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</si>
  <si>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</si>
  <si>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</si>
  <si>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</si>
  <si>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</si>
  <si>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</si>
  <si>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</si>
  <si>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</si>
  <si>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</si>
  <si>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</si>
  <si>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</si>
  <si>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</si>
  <si>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</si>
  <si>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</si>
  <si>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</si>
  <si>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</si>
  <si>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</si>
  <si>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</si>
  <si>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</si>
  <si>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</si>
  <si>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</si>
  <si>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</si>
  <si>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</si>
  <si>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</si>
  <si>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</si>
  <si>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</si>
  <si>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</si>
  <si>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</si>
  <si>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</si>
  <si>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</si>
  <si>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</si>
  <si>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</si>
  <si>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</si>
  <si>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</si>
  <si>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</si>
  <si>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</si>
  <si>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</si>
  <si>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</si>
  <si>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</si>
  <si>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</si>
  <si>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</si>
  <si>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</si>
  <si>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</si>
  <si>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</si>
  <si>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</si>
  <si>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</si>
  <si>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</si>
  <si>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</si>
  <si>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</si>
  <si>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</si>
  <si>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</si>
  <si>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</si>
  <si>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</si>
  <si>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</si>
  <si>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</si>
  <si>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</si>
  <si>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</si>
  <si>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</si>
  <si>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</si>
  <si>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</si>
  <si>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</si>
  <si>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</si>
  <si>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</si>
  <si>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</si>
  <si>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</si>
  <si>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</si>
  <si>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</si>
  <si>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</si>
  <si>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</si>
  <si>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</si>
  <si>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</si>
  <si>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</si>
  <si>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</si>
  <si>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</si>
  <si>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</si>
  <si>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</si>
  <si>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</si>
  <si>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</si>
  <si>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</si>
  <si>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</si>
  <si>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</si>
  <si>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</si>
  <si>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</si>
  <si>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</si>
  <si>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</si>
  <si>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</si>
  <si>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</si>
  <si>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</si>
  <si>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</si>
  <si>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</si>
  <si>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</si>
  <si>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</si>
  <si>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</si>
  <si>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</si>
  <si>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</si>
  <si>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</si>
  <si>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</si>
  <si>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</si>
  <si>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</si>
  <si>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</si>
  <si>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</si>
  <si>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</si>
  <si>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</si>
  <si>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</si>
  <si>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</si>
  <si>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</si>
  <si>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</si>
  <si>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</si>
  <si>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</si>
  <si>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</si>
  <si>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</si>
  <si>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</si>
  <si>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</si>
  <si>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</si>
  <si>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</si>
  <si>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</si>
  <si>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</si>
  <si>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</si>
  <si>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</si>
  <si>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</si>
  <si>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</si>
  <si>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</si>
  <si>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</si>
  <si>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</si>
  <si>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</si>
  <si>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</si>
  <si>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</si>
  <si>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</si>
  <si>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</si>
  <si>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</si>
  <si>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</si>
  <si>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</si>
  <si>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</si>
  <si>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</si>
  <si>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</si>
  <si>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</si>
  <si>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</si>
  <si>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</si>
  <si>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</si>
  <si>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</si>
  <si>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</si>
  <si>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</si>
  <si>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</si>
  <si>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</si>
  <si>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</si>
  <si>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</si>
  <si>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</si>
  <si>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</si>
  <si>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</si>
  <si>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</si>
  <si>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</si>
  <si>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</si>
  <si>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</si>
  <si>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</si>
  <si>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</si>
  <si>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</si>
  <si>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</si>
  <si>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</si>
  <si>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</si>
  <si>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</si>
  <si>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</si>
  <si>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</si>
  <si>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</si>
  <si>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</si>
  <si>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</si>
  <si>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</si>
  <si>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</si>
  <si>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</si>
  <si>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</si>
  <si>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</si>
  <si>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</si>
  <si>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</si>
  <si>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</si>
  <si>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</si>
  <si>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</si>
  <si>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</si>
  <si>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</si>
  <si>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</si>
  <si>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</si>
  <si>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</si>
  <si>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</si>
  <si>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</si>
  <si>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</si>
  <si>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</si>
  <si>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</si>
  <si>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</si>
  <si>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</si>
  <si>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</si>
  <si>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</si>
  <si>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</si>
  <si>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</si>
  <si>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</si>
  <si>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</si>
  <si>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</si>
  <si>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</si>
  <si>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</si>
  <si>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</si>
  <si>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</si>
  <si>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</si>
  <si>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</si>
  <si>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</si>
  <si>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</si>
  <si>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</si>
  <si>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</si>
  <si>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</si>
  <si>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</si>
  <si>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</si>
  <si>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</si>
  <si>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</si>
  <si>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</si>
  <si>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</si>
  <si>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</si>
  <si>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</si>
  <si>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</si>
  <si>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</si>
  <si>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</si>
  <si>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</si>
  <si>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</si>
  <si>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</si>
  <si>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</si>
  <si>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</si>
  <si>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</si>
  <si>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</si>
  <si>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</si>
  <si>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</si>
  <si>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</si>
  <si>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</si>
  <si>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</si>
  <si>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</si>
  <si>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</si>
  <si>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</si>
  <si>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</si>
  <si>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</si>
  <si>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</si>
  <si>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</si>
  <si>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</si>
  <si>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</si>
  <si>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</si>
  <si>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</si>
  <si>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</si>
  <si>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</si>
  <si>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</si>
  <si>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</si>
  <si>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</si>
  <si>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</si>
  <si>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</si>
  <si>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</si>
  <si>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</si>
  <si>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</si>
  <si>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</si>
  <si>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</si>
  <si>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</si>
  <si>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</si>
  <si>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</si>
  <si>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</si>
  <si>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</si>
  <si>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</si>
  <si>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</si>
  <si>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</si>
  <si>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</si>
  <si>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</si>
  <si>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</si>
  <si>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</si>
  <si>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</si>
  <si>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</si>
  <si>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</si>
  <si>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</si>
  <si>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</si>
  <si>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</si>
  <si>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</si>
  <si>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</si>
  <si>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</si>
  <si>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</si>
  <si>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</si>
  <si>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</si>
  <si>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</si>
  <si>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</si>
  <si>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</si>
  <si>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</si>
  <si>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</si>
  <si>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</si>
  <si>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</si>
  <si>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</si>
  <si>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</si>
  <si>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</si>
  <si>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</si>
  <si>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</si>
  <si>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</si>
  <si>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</si>
  <si>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</si>
  <si>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</si>
  <si>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</si>
  <si>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</si>
  <si>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</si>
  <si>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</si>
  <si>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</si>
  <si>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</si>
  <si>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</si>
  <si>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</si>
  <si>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</si>
  <si>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</si>
  <si>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</si>
  <si>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</si>
  <si>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</si>
  <si>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</si>
  <si>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</si>
  <si>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</si>
  <si>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</si>
  <si>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</si>
  <si>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</si>
  <si>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</si>
  <si>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</si>
  <si>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</si>
  <si>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</si>
  <si>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</si>
  <si>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</si>
  <si>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</si>
  <si>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</si>
  <si>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</si>
  <si>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</si>
  <si>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</si>
  <si>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</si>
  <si>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</si>
  <si>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</si>
  <si>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</si>
  <si>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</si>
  <si>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</si>
  <si>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</si>
  <si>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</si>
  <si>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</si>
  <si>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</si>
  <si>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</si>
  <si>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</si>
  <si>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</si>
  <si>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</si>
  <si>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</si>
  <si>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</si>
  <si>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</si>
  <si>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</si>
  <si>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</si>
  <si>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</si>
  <si>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</si>
  <si>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</si>
  <si>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</si>
  <si>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</si>
  <si>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</si>
  <si>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</si>
  <si>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</si>
  <si>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</si>
  <si>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</si>
  <si>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</si>
  <si>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</si>
  <si>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</si>
  <si>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</si>
  <si>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</si>
  <si>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</si>
  <si>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</si>
  <si>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</si>
  <si>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</si>
  <si>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</si>
  <si>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</si>
  <si>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</si>
  <si>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</si>
  <si>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</si>
  <si>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</si>
  <si>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</si>
  <si>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</si>
  <si>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</si>
  <si>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</si>
  <si>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</si>
  <si>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</si>
  <si>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</si>
  <si>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</si>
  <si>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</si>
  <si>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</si>
  <si>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</si>
  <si>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</si>
  <si>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</si>
  <si>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</si>
  <si>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</si>
  <si>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</si>
  <si>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</si>
  <si>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</si>
  <si>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</si>
  <si>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</si>
  <si>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</si>
  <si>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</si>
  <si>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</si>
  <si>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</si>
  <si>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</si>
  <si>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</si>
  <si>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</si>
  <si>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</si>
  <si>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</si>
  <si>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</si>
  <si>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</si>
  <si>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</si>
  <si>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</si>
  <si>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</si>
  <si>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</si>
  <si>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</si>
  <si>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</si>
  <si>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</si>
  <si>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</si>
  <si>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</si>
  <si>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</si>
  <si>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</si>
  <si>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</si>
  <si>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</si>
  <si>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</si>
  <si>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</si>
  <si>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</si>
  <si>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</si>
  <si>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</si>
  <si>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</si>
  <si>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</si>
  <si>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</si>
  <si>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</si>
  <si>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</si>
  <si>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</si>
  <si>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</si>
  <si>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</si>
  <si>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</si>
  <si>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</si>
  <si>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</si>
  <si>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</si>
  <si>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</si>
  <si>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</si>
  <si>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</si>
  <si>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</si>
  <si>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</si>
  <si>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</si>
  <si>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</si>
  <si>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</si>
  <si>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</si>
  <si>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</si>
  <si>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</si>
  <si>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</si>
  <si>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</si>
  <si>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</si>
  <si>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</si>
  <si>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</si>
  <si>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</si>
  <si>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</si>
  <si>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</si>
  <si>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</si>
  <si>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</si>
  <si>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</si>
  <si>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</si>
  <si>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</si>
  <si>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</si>
  <si>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</si>
  <si>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</si>
  <si>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</si>
  <si>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</si>
  <si>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</si>
  <si>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</si>
  <si>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</si>
  <si>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</si>
  <si>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</si>
  <si>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</si>
  <si>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</si>
  <si>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</si>
  <si>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</si>
  <si>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</si>
  <si>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</si>
  <si>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</si>
  <si>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</si>
  <si>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</si>
  <si>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</si>
  <si>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</si>
  <si>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</si>
  <si>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</si>
  <si>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</si>
  <si>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</si>
  <si>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</si>
  <si>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</si>
  <si>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</si>
  <si>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</si>
  <si>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</si>
  <si>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</si>
  <si>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</si>
  <si>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</si>
  <si>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</si>
  <si>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</si>
  <si>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</si>
  <si>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</si>
  <si>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</si>
  <si>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</si>
  <si>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</si>
  <si>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</si>
  <si>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</si>
  <si>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</si>
  <si>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</si>
  <si>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</si>
  <si>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</si>
  <si>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</si>
  <si>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</si>
  <si>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</si>
  <si>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</si>
  <si>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</si>
  <si>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</si>
  <si>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</si>
  <si>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</si>
  <si>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</si>
  <si>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</si>
  <si>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</si>
  <si>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</si>
  <si>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</si>
  <si>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</si>
  <si>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</si>
  <si>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</si>
  <si>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</si>
  <si>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</si>
  <si>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</si>
  <si>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</si>
  <si>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</si>
  <si>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</si>
  <si>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</si>
  <si>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</si>
  <si>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</si>
  <si>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</si>
  <si>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</si>
  <si>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</si>
  <si>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</si>
  <si>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</si>
  <si>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</si>
  <si>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</si>
  <si>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</si>
  <si>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</si>
  <si>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</si>
  <si>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</si>
  <si>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</si>
  <si>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</si>
  <si>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</si>
  <si>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</si>
  <si>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</si>
  <si>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</si>
  <si>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</si>
  <si>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</si>
  <si>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</si>
  <si>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</si>
  <si>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</si>
  <si>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</si>
  <si>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</si>
  <si>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</si>
  <si>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</si>
  <si>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</si>
  <si>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</si>
  <si>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</si>
  <si>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</si>
  <si>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</si>
  <si>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</si>
  <si>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</si>
  <si>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</si>
  <si>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</si>
  <si>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</si>
  <si>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</si>
  <si>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</si>
  <si>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</si>
  <si>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</si>
  <si>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</si>
  <si>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</si>
  <si>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</si>
  <si>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</si>
  <si>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</si>
  <si>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</si>
  <si>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</si>
  <si>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</si>
  <si>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</si>
  <si>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</si>
  <si>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</si>
  <si>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</si>
  <si>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</si>
  <si>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</si>
  <si>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</si>
  <si>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</si>
  <si>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</si>
  <si>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</si>
  <si>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</si>
  <si>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</si>
  <si>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</si>
  <si>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</si>
  <si>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</si>
  <si>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</si>
  <si>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</si>
  <si>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</si>
  <si>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</si>
  <si>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</si>
  <si>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</si>
  <si>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</si>
  <si>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</si>
  <si>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</si>
  <si>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</si>
  <si>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</si>
  <si>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</si>
  <si>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</si>
  <si>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</si>
  <si>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</si>
  <si>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</si>
  <si>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</si>
  <si>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</si>
  <si>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</si>
  <si>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</si>
  <si>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</si>
  <si>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</si>
  <si>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</si>
  <si>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</si>
  <si>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</si>
  <si>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</si>
  <si>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</si>
  <si>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</si>
  <si>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</si>
  <si>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</si>
  <si>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</si>
  <si>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</si>
  <si>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</si>
  <si>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</si>
  <si>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</si>
  <si>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</si>
  <si>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</si>
  <si>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</si>
  <si>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</si>
  <si>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</si>
  <si>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</si>
  <si>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</si>
  <si>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</si>
  <si>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</si>
  <si>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</si>
  <si>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</si>
  <si>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</si>
  <si>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</si>
  <si>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</si>
  <si>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</si>
  <si>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</si>
  <si>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</si>
  <si>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</si>
  <si>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</si>
  <si>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</si>
  <si>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</si>
  <si>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</si>
  <si>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</si>
  <si>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</si>
  <si>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</si>
  <si>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</si>
  <si>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</si>
  <si>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</si>
  <si>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</si>
  <si>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</si>
  <si>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</si>
  <si>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</si>
  <si>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</si>
  <si>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</si>
  <si>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</si>
  <si>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</si>
  <si>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</si>
  <si>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</si>
  <si>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</si>
  <si>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</si>
  <si>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</si>
  <si>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</si>
  <si>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</si>
  <si>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</si>
  <si>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</si>
  <si>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</si>
  <si>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</si>
  <si>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</si>
  <si>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</si>
  <si>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</si>
  <si>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</si>
  <si>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</si>
  <si>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</si>
  <si>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</si>
  <si>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</si>
  <si>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</si>
  <si>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</si>
  <si>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</si>
  <si>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</si>
  <si>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</si>
  <si>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</si>
  <si>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</si>
  <si>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</si>
  <si>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</si>
  <si>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</si>
  <si>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</si>
  <si>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</si>
  <si>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</si>
  <si>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</si>
  <si>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</si>
  <si>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</si>
  <si>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</si>
  <si>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</si>
  <si>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</si>
  <si>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</si>
  <si>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</si>
  <si>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</si>
  <si>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</si>
  <si>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</si>
  <si>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</si>
  <si>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</si>
  <si>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</si>
  <si>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</si>
  <si>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</si>
  <si>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</si>
  <si>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</si>
  <si>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</si>
  <si>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</si>
  <si>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</si>
  <si>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</si>
  <si>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</si>
  <si>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</si>
  <si>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</si>
  <si>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</si>
  <si>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</si>
  <si>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</si>
  <si>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</si>
  <si>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</si>
  <si>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</si>
  <si>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</si>
  <si>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</si>
  <si>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</si>
  <si>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</si>
  <si>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</si>
  <si>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</si>
  <si>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</si>
  <si>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</si>
  <si>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</si>
  <si>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</si>
  <si>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</si>
  <si>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</si>
  <si>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</si>
  <si>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</si>
  <si>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</si>
  <si>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</si>
  <si>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</si>
  <si>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</si>
  <si>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</si>
  <si>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</si>
  <si>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</si>
  <si>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</si>
  <si>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</si>
  <si>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</si>
  <si>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</si>
  <si>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</si>
  <si>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</si>
  <si>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</si>
  <si>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</si>
  <si>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</si>
  <si>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</si>
  <si>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</si>
  <si>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</si>
  <si>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</si>
  <si>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</si>
  <si>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</si>
  <si>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</si>
  <si>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</si>
  <si>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</si>
  <si>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</si>
  <si>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</si>
  <si>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</si>
  <si>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</si>
  <si>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</si>
  <si>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</si>
  <si>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</si>
  <si>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</si>
  <si>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</si>
  <si>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</si>
  <si>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</si>
  <si>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</si>
  <si>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</si>
  <si>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</si>
  <si>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</si>
  <si>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</si>
  <si>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</si>
  <si>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</si>
  <si>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</si>
  <si>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</si>
  <si>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</si>
  <si>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</si>
  <si>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</si>
  <si>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</si>
  <si>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</si>
  <si>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</si>
  <si>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</si>
  <si>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</si>
  <si>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</si>
  <si>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</si>
  <si>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</si>
  <si>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</si>
  <si>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</si>
  <si>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</si>
  <si>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</si>
  <si>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</si>
  <si>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</si>
  <si>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</si>
  <si>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</si>
  <si>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</si>
  <si>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</si>
  <si>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</si>
  <si>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</si>
  <si>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</si>
  <si>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</si>
  <si>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</si>
  <si>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</si>
  <si>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</si>
  <si>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</si>
  <si>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</si>
  <si>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</si>
  <si>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</si>
  <si>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</si>
  <si>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</si>
  <si>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</si>
  <si>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</si>
  <si>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</si>
  <si>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</si>
  <si>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</si>
  <si>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</si>
  <si>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</si>
  <si>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</si>
  <si>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</si>
  <si>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</si>
  <si>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</si>
  <si>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</si>
  <si>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</si>
  <si>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</si>
  <si>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</si>
  <si>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</si>
  <si>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</si>
  <si>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</si>
  <si>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</si>
  <si>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</si>
  <si>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</si>
  <si>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</si>
  <si>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</si>
  <si>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</si>
  <si>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</si>
  <si>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</si>
  <si>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</si>
  <si>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</si>
  <si>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</si>
  <si>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</si>
  <si>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</si>
  <si>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</si>
  <si>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</si>
  <si>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</si>
  <si>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</si>
  <si>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</si>
  <si>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</si>
  <si>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</si>
  <si>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</si>
  <si>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</si>
  <si>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</si>
  <si>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</si>
  <si>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</si>
  <si>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</si>
  <si>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</si>
  <si>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</si>
  <si>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</si>
  <si>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</si>
  <si>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</si>
  <si>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</si>
  <si>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</si>
  <si>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</si>
  <si>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</si>
  <si>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</si>
  <si>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</si>
  <si>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</si>
  <si>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</si>
  <si>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</si>
  <si>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</si>
  <si>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</si>
  <si>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</si>
  <si>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</si>
  <si>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</si>
  <si>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</si>
  <si>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</si>
  <si>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</si>
  <si>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</si>
  <si>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</si>
  <si>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</si>
  <si>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</si>
  <si>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</si>
  <si>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</si>
  <si>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</si>
  <si>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</si>
  <si>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</si>
  <si>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</si>
  <si>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</si>
  <si>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</si>
  <si>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</si>
  <si>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</si>
  <si>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</si>
  <si>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</si>
  <si>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</si>
  <si>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</si>
  <si>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</si>
  <si>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</si>
  <si>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</si>
  <si>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</si>
  <si>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</si>
  <si>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</si>
  <si>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</si>
  <si>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</si>
  <si>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</si>
  <si>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</si>
  <si>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</si>
  <si>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</si>
  <si>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</si>
  <si>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</si>
  <si>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</si>
  <si>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</si>
  <si>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</si>
  <si>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</si>
  <si>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</si>
  <si>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</si>
  <si>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</si>
  <si>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</si>
  <si>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</si>
  <si>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</si>
  <si>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</si>
  <si>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</si>
  <si>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</si>
  <si>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</si>
  <si>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</si>
  <si>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</si>
  <si>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</si>
  <si>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</si>
  <si>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</si>
  <si>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</si>
  <si>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</si>
  <si>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</si>
  <si>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</si>
  <si>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</si>
  <si>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</si>
  <si>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</si>
  <si>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</si>
  <si>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</si>
  <si>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</si>
  <si>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</si>
  <si>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</si>
  <si>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</si>
  <si>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</si>
  <si>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</si>
  <si>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</si>
  <si>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</si>
  <si>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</si>
  <si>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</si>
  <si>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</si>
  <si>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</si>
  <si>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</si>
  <si>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</si>
  <si>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</si>
  <si>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</si>
  <si>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</si>
  <si>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</si>
  <si>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</si>
  <si>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</si>
  <si>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</si>
  <si>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</si>
  <si>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</si>
  <si>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</si>
  <si>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</si>
  <si>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</si>
  <si>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</si>
  <si>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</si>
  <si>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</si>
  <si>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</si>
  <si>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</si>
  <si>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</si>
  <si>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</si>
  <si>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</si>
  <si>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</si>
  <si>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</si>
  <si>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</si>
  <si>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</si>
  <si>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</si>
  <si>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</si>
  <si>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</si>
  <si>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</si>
  <si>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</si>
  <si>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</si>
  <si>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</si>
  <si>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</si>
  <si>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</si>
  <si>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</si>
  <si>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</si>
  <si>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</si>
  <si>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</si>
  <si>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</si>
  <si>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</si>
  <si>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</si>
  <si>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</si>
  <si>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</si>
  <si>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</si>
  <si>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</si>
  <si>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</si>
  <si>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</si>
  <si>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</si>
  <si>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</si>
  <si>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</si>
  <si>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</si>
  <si>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</si>
  <si>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</si>
  <si>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</si>
  <si>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</si>
  <si>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</si>
  <si>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</si>
  <si>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</si>
  <si>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</si>
  <si>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</si>
  <si>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</si>
  <si>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</si>
  <si>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</si>
  <si>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</si>
  <si>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</si>
  <si>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</si>
  <si>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</si>
  <si>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</si>
  <si>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</si>
  <si>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</si>
  <si>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</si>
  <si>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</si>
  <si>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</si>
  <si>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</si>
  <si>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</si>
  <si>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</si>
  <si>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</si>
  <si>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</si>
  <si>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</si>
  <si>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</si>
  <si>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</si>
  <si>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</si>
  <si>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</si>
  <si>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</si>
  <si>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</si>
  <si>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</si>
  <si>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</si>
  <si>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</si>
  <si>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</si>
  <si>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</si>
  <si>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</si>
  <si>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</si>
  <si>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</si>
  <si>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</si>
  <si>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</si>
  <si>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</si>
  <si>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</si>
  <si>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</si>
  <si>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</si>
  <si>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</si>
  <si>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</si>
  <si>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</si>
  <si>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</si>
  <si>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</si>
  <si>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</si>
  <si>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</si>
  <si>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</si>
  <si>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</si>
  <si>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</si>
  <si>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</si>
  <si>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</si>
  <si>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</si>
  <si>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</si>
  <si>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</si>
  <si>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</si>
  <si>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</si>
  <si>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</si>
  <si>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</si>
  <si>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</si>
  <si>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</si>
  <si>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</si>
  <si>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</si>
  <si>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</si>
  <si>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</si>
  <si>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</si>
  <si>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</si>
  <si>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</si>
  <si>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</si>
  <si>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</si>
  <si>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</si>
  <si>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</si>
  <si>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</si>
  <si>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</si>
  <si>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</si>
  <si>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</si>
  <si>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</si>
  <si>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</si>
  <si>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</si>
  <si>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</si>
  <si>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</si>
  <si>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</si>
  <si>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</si>
  <si>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</si>
  <si>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</si>
  <si>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</si>
  <si>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</si>
  <si>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</si>
  <si>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</si>
  <si>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</si>
  <si>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</si>
  <si>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</si>
  <si>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</si>
  <si>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</si>
  <si>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</si>
  <si>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</si>
  <si>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</si>
  <si>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</si>
  <si>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</si>
  <si>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</si>
  <si>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</si>
  <si>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</si>
  <si>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</si>
  <si>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</si>
  <si>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</si>
  <si>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</si>
  <si>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</si>
  <si>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</si>
  <si>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</si>
  <si>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</si>
  <si>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</si>
  <si>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</si>
  <si>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</si>
  <si>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</si>
  <si>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</si>
  <si>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</si>
  <si>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</si>
  <si>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</si>
  <si>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</si>
  <si>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</si>
  <si>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</si>
  <si>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</si>
  <si>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</si>
  <si>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</si>
  <si>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</si>
  <si>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</si>
  <si>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</si>
  <si>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</si>
  <si>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</si>
  <si>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</si>
  <si>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</si>
  <si>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</si>
  <si>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</si>
  <si>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</si>
  <si>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</si>
  <si>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</si>
  <si>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</si>
  <si>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</si>
  <si>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</si>
  <si>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</si>
  <si>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</si>
  <si>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</si>
  <si>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</si>
  <si>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</si>
  <si>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</si>
  <si>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</si>
  <si>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</si>
  <si>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</si>
  <si>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</si>
  <si>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</si>
  <si>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</si>
  <si>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</si>
  <si>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</si>
  <si>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</si>
  <si>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</si>
  <si>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</si>
  <si>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</si>
  <si>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</si>
  <si>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</si>
  <si>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</si>
  <si>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</si>
  <si>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</si>
  <si>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</si>
  <si>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</si>
  <si>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</si>
  <si>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</si>
  <si>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</si>
  <si>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</si>
  <si>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</si>
  <si>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</si>
  <si>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</si>
  <si>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</si>
  <si>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</si>
  <si>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</si>
  <si>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</si>
  <si>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</si>
  <si>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</si>
  <si>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</si>
  <si>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</si>
  <si>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</si>
  <si>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</si>
  <si>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</si>
  <si>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</si>
  <si>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</si>
  <si>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</si>
  <si>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</si>
  <si>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</si>
  <si>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</si>
  <si>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</si>
  <si>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</si>
  <si>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</si>
  <si>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</si>
  <si>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</si>
  <si>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</si>
  <si>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</si>
  <si>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</si>
  <si>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</si>
  <si>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</si>
  <si>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</si>
  <si>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</si>
  <si>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</si>
  <si>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</si>
  <si>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</si>
  <si>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</si>
  <si>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</si>
  <si>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</si>
  <si>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</si>
  <si>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</si>
  <si>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</si>
  <si>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</si>
  <si>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</si>
  <si>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</si>
  <si>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</si>
  <si>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</si>
  <si>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</si>
  <si>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</si>
  <si>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</si>
  <si>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</si>
  <si>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</si>
  <si>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</si>
  <si>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</si>
  <si>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</si>
  <si>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</si>
  <si>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</si>
  <si>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</si>
  <si>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</si>
  <si>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</si>
  <si>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</si>
  <si>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</si>
  <si>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</si>
  <si>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</si>
  <si>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</si>
  <si>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</si>
  <si>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</si>
  <si>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</si>
  <si>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</si>
  <si>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</si>
  <si>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</si>
  <si>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</si>
  <si>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</si>
  <si>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</si>
  <si>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</si>
  <si>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</si>
  <si>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</si>
  <si>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</si>
  <si>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</si>
  <si>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</si>
  <si>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</si>
  <si>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</si>
  <si>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</si>
  <si>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</si>
  <si>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</si>
  <si>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</si>
  <si>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</si>
  <si>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</si>
  <si>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</si>
  <si>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</si>
  <si>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</si>
  <si>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</si>
  <si>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</si>
  <si>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</si>
  <si>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</si>
  <si>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</si>
  <si>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</si>
  <si>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</si>
  <si>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</si>
  <si>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</si>
  <si>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</si>
  <si>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</si>
  <si>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</si>
  <si>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</si>
  <si>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</si>
  <si>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</si>
  <si>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</si>
  <si>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</si>
  <si>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</si>
  <si>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</si>
  <si>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</si>
  <si>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</si>
  <si>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</si>
  <si>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</si>
  <si>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</si>
  <si>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</si>
  <si>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</si>
  <si>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</si>
  <si>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</si>
  <si>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</si>
  <si>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</si>
  <si>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</si>
  <si>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</si>
  <si>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</si>
  <si>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</si>
  <si>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</si>
  <si>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</si>
  <si>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</si>
  <si>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</si>
  <si>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</si>
  <si>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</si>
  <si>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</si>
  <si>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</si>
  <si>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</si>
  <si>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</si>
  <si>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</si>
  <si>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</si>
  <si>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</si>
  <si>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</si>
  <si>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</si>
  <si>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</si>
  <si>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</si>
  <si>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</si>
  <si>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</si>
  <si>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</si>
  <si>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</si>
  <si>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</si>
  <si>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</si>
  <si>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</si>
  <si>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</si>
  <si>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</si>
  <si>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</si>
  <si>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</si>
  <si>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</si>
  <si>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</si>
  <si>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</si>
  <si>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</si>
  <si>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</si>
  <si>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</si>
  <si>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</si>
  <si>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</si>
  <si>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</si>
  <si>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</si>
  <si>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</si>
  <si>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</si>
  <si>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</si>
  <si>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</si>
  <si>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</si>
  <si>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</si>
  <si>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</si>
  <si>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</si>
  <si>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</si>
  <si>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</si>
  <si>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</si>
  <si>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</si>
  <si>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</si>
  <si>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</si>
  <si>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</si>
  <si>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</si>
  <si>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</si>
  <si>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</si>
  <si>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</si>
  <si>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</si>
  <si>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</si>
  <si>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</si>
  <si>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</si>
  <si>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</si>
  <si>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</si>
  <si>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</si>
  <si>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</si>
  <si>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</si>
  <si>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</si>
  <si>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</si>
  <si>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</si>
  <si>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</si>
  <si>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</si>
  <si>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</si>
  <si>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</si>
  <si>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</si>
  <si>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</si>
  <si>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</si>
  <si>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</si>
  <si>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</si>
  <si>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</si>
  <si>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</si>
  <si>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</si>
  <si>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</si>
  <si>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</si>
  <si>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</si>
  <si>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</si>
  <si>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</si>
  <si>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</si>
  <si>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</si>
  <si>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</si>
  <si>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</si>
  <si>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</si>
  <si>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</si>
  <si>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</si>
  <si>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</si>
  <si>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</si>
  <si>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</si>
  <si>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</si>
  <si>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</si>
  <si>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</si>
  <si>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</si>
  <si>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</si>
  <si>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</si>
  <si>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</si>
  <si>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</si>
  <si>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</si>
  <si>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</si>
  <si>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</si>
  <si>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</si>
  <si>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</si>
  <si>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</si>
  <si>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</si>
  <si>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</si>
  <si>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</si>
  <si>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</si>
  <si>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</si>
  <si>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</si>
  <si>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</si>
  <si>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</si>
  <si>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</si>
  <si>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</si>
  <si>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</si>
  <si>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</si>
  <si>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</si>
  <si>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</si>
  <si>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</si>
  <si>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</si>
  <si>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</si>
  <si>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</si>
  <si>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</si>
  <si>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</si>
  <si>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</si>
  <si>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</si>
  <si>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</si>
  <si>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</si>
  <si>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</si>
  <si>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</si>
  <si>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</si>
  <si>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</si>
  <si>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</si>
  <si>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</si>
  <si>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</si>
  <si>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</si>
  <si>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</si>
  <si>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</si>
  <si>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</si>
  <si>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</si>
  <si>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</si>
  <si>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</si>
  <si>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</si>
  <si>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</si>
  <si>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</si>
  <si>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</si>
  <si>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</si>
  <si>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</si>
  <si>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</si>
  <si>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</si>
  <si>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</si>
  <si>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</si>
  <si>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</si>
  <si>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</si>
  <si>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</si>
  <si>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</si>
  <si>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</si>
  <si>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</si>
  <si>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</si>
  <si>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</si>
  <si>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</si>
  <si>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</si>
  <si>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</si>
  <si>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</si>
  <si>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</si>
  <si>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</si>
  <si>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</si>
  <si>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</si>
  <si>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</si>
  <si>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</si>
  <si>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</si>
  <si>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</si>
  <si>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</si>
  <si>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</si>
  <si>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</si>
  <si>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</si>
  <si>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</si>
  <si>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</si>
  <si>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</si>
  <si>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</si>
  <si>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</si>
  <si>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</si>
  <si>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</si>
  <si>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</si>
  <si>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</si>
  <si>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</si>
  <si>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</si>
  <si>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</si>
  <si>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</si>
  <si>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</si>
  <si>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</si>
  <si>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</si>
  <si>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</si>
  <si>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</si>
  <si>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</si>
  <si>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</si>
  <si>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</si>
  <si>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</si>
  <si>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</si>
  <si>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</si>
  <si>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</si>
  <si>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</si>
  <si>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</si>
  <si>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</si>
  <si>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</si>
  <si>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</si>
  <si>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</si>
  <si>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</si>
  <si>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</si>
  <si>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</si>
  <si>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</si>
  <si>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</si>
  <si>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</si>
  <si>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</si>
  <si>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</si>
  <si>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</si>
  <si>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</si>
  <si>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</si>
  <si>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</si>
  <si>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</si>
  <si>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</si>
  <si>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</si>
  <si>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</si>
  <si>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</si>
  <si>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</si>
  <si>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</si>
  <si>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</si>
  <si>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</si>
  <si>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</si>
  <si>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</si>
  <si>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</si>
  <si>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</si>
  <si>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</si>
  <si>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</si>
  <si>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</si>
  <si>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</si>
  <si>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</si>
  <si>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</si>
  <si>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</si>
  <si>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</si>
  <si>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</si>
  <si>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</si>
  <si>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</si>
  <si>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</si>
  <si>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</si>
  <si>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</si>
  <si>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</si>
  <si>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</si>
  <si>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</si>
  <si>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</si>
  <si>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</si>
  <si>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</si>
  <si>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</si>
  <si>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</si>
  <si>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</si>
  <si>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</si>
  <si>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</si>
  <si>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</si>
  <si>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</si>
  <si>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</si>
  <si>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</si>
  <si>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</si>
  <si>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</si>
  <si>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</si>
  <si>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</si>
  <si>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</si>
  <si>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</si>
  <si>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</si>
  <si>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</si>
  <si>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</si>
  <si>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</si>
  <si>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</si>
  <si>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</si>
  <si>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</si>
  <si>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</si>
  <si>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</si>
  <si>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</si>
  <si>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</si>
  <si>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</si>
  <si>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</si>
  <si>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</si>
  <si>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</si>
  <si>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</si>
  <si>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</si>
  <si>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</si>
  <si>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</si>
  <si>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</si>
  <si>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</si>
  <si>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</si>
  <si>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</si>
  <si>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</si>
  <si>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</si>
  <si>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</si>
  <si>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</si>
  <si>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</si>
  <si>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</si>
  <si>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</si>
  <si>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</si>
  <si>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</si>
  <si>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</si>
  <si>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</si>
  <si>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</si>
  <si>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</si>
  <si>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</si>
  <si>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</si>
  <si>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</si>
  <si>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</si>
  <si>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</si>
  <si>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</si>
  <si>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</si>
  <si>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</si>
  <si>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</si>
  <si>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</si>
  <si>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</si>
  <si>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</si>
  <si>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</si>
  <si>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</si>
  <si>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</si>
  <si>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</si>
  <si>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</si>
  <si>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</si>
  <si>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</si>
  <si>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</si>
  <si>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</si>
  <si>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</si>
  <si>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</si>
  <si>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</si>
  <si>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</si>
  <si>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</si>
  <si>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</si>
  <si>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</si>
  <si>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</si>
  <si>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</si>
  <si>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</si>
  <si>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</si>
  <si>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</si>
  <si>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</si>
  <si>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</si>
  <si>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</si>
  <si>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</si>
  <si>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</si>
  <si>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</si>
  <si>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</si>
  <si>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</si>
  <si>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</si>
  <si>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</si>
  <si>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</si>
  <si>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</si>
  <si>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</si>
  <si>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</si>
  <si>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</si>
  <si>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</si>
  <si>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</si>
  <si>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</si>
  <si>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</si>
  <si>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</si>
  <si>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</si>
  <si>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</si>
  <si>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</si>
  <si>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</si>
  <si>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</si>
  <si>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</si>
  <si>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</si>
  <si>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</si>
  <si>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</si>
  <si>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</si>
  <si>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</si>
  <si>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</si>
  <si>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</si>
  <si>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</si>
  <si>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</si>
  <si>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</si>
  <si>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</si>
  <si>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</si>
  <si>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</si>
  <si>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</si>
  <si>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</si>
  <si>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</si>
  <si>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</si>
  <si>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</si>
  <si>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</si>
  <si>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</si>
  <si>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</si>
  <si>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</si>
  <si>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</si>
  <si>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</si>
  <si>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</si>
  <si>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</si>
  <si>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</si>
  <si>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</si>
  <si>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</si>
  <si>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</si>
  <si>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</si>
  <si>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</si>
  <si>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</si>
  <si>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</si>
  <si>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</si>
  <si>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</si>
  <si>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</si>
  <si>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</si>
  <si>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</si>
  <si>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</si>
  <si>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</si>
  <si>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</si>
  <si>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</si>
  <si>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</si>
  <si>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</si>
  <si>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</si>
  <si>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</si>
  <si>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</si>
  <si>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</si>
  <si>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</si>
  <si>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</si>
  <si>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</si>
  <si>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</si>
  <si>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</si>
  <si>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</si>
  <si>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</si>
  <si>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</si>
  <si>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</si>
  <si>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</si>
  <si>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</si>
  <si>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</si>
  <si>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</si>
  <si>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</si>
  <si>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</si>
  <si>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</si>
  <si>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</si>
  <si>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</si>
  <si>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</si>
  <si>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</si>
  <si>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</si>
  <si>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</si>
  <si>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</si>
  <si>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</si>
  <si>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</si>
  <si>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</si>
  <si>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</si>
  <si>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</si>
  <si>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</si>
  <si>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</si>
  <si>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</si>
  <si>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</si>
  <si>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</si>
  <si>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</si>
  <si>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</si>
  <si>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</si>
  <si>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</si>
  <si>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</si>
  <si>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</si>
  <si>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</si>
  <si>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</si>
  <si>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</si>
  <si>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</si>
  <si>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</si>
  <si>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</si>
  <si>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</si>
  <si>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</si>
  <si>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</si>
  <si>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</si>
  <si>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</si>
  <si>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</si>
  <si>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</si>
  <si>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</si>
  <si>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</si>
  <si>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</si>
  <si>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</si>
  <si>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</si>
  <si>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</si>
  <si>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</si>
  <si>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</si>
  <si>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</si>
  <si>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</si>
  <si>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</si>
  <si>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</si>
  <si>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</si>
  <si>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</si>
  <si>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</si>
  <si>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</si>
  <si>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</si>
  <si>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</si>
  <si>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</si>
  <si>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</si>
  <si>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</si>
  <si>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</si>
  <si>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</si>
  <si>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</si>
  <si>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</si>
  <si>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</si>
  <si>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</si>
  <si>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</si>
  <si>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</si>
  <si>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</si>
  <si>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</si>
  <si>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</si>
  <si>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</si>
  <si>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</si>
  <si>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</si>
  <si>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</si>
  <si>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</si>
  <si>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</si>
  <si>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</si>
  <si>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</si>
  <si>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</si>
  <si>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</si>
  <si>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</si>
  <si>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</si>
  <si>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</si>
  <si>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</si>
  <si>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</si>
  <si>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</si>
  <si>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</si>
  <si>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</si>
  <si>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</si>
  <si>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</si>
  <si>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</si>
  <si>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</si>
  <si>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</si>
  <si>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</si>
  <si>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</si>
  <si>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</si>
  <si>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</si>
  <si>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</si>
  <si>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</si>
  <si>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</si>
  <si>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</si>
  <si>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</si>
  <si>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</si>
  <si>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</si>
  <si>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</si>
  <si>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</si>
  <si>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</si>
  <si>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</si>
  <si>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</si>
  <si>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</si>
  <si>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</si>
  <si>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</si>
  <si>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</si>
  <si>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</si>
  <si>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</si>
  <si>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</si>
  <si>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</si>
  <si>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</si>
  <si>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</si>
  <si>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</si>
  <si>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</si>
  <si>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</si>
  <si>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</si>
  <si>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</si>
  <si>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</si>
  <si>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</si>
  <si>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</si>
  <si>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</si>
  <si>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</si>
  <si>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</si>
  <si>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</si>
  <si>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</si>
  <si>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</si>
  <si>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</si>
  <si>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</si>
  <si>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</si>
  <si>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</si>
  <si>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</si>
  <si>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</si>
  <si>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</si>
  <si>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</si>
  <si>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</si>
  <si>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</si>
  <si>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</si>
  <si>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</si>
  <si>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</si>
  <si>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</si>
  <si>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</si>
  <si>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</si>
  <si>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</si>
  <si>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</si>
  <si>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</si>
  <si>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</si>
  <si>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</si>
  <si>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</si>
  <si>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</si>
  <si>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</si>
  <si>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</si>
  <si>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</si>
  <si>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</si>
  <si>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</si>
  <si>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</si>
  <si>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</si>
  <si>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</si>
  <si>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</si>
  <si>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</si>
  <si>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</si>
  <si>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</si>
  <si>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</si>
  <si>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</si>
  <si>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</si>
  <si>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</si>
  <si>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</si>
  <si>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</si>
  <si>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</si>
  <si>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</si>
  <si>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</si>
  <si>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</si>
  <si>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</si>
  <si>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</si>
  <si>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</si>
  <si>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</si>
  <si>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</si>
  <si>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</si>
  <si>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</si>
  <si>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</si>
  <si>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</si>
  <si>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</si>
  <si>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</si>
  <si>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</si>
  <si>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</si>
  <si>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</si>
  <si>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</si>
  <si>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</si>
  <si>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</si>
  <si>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</si>
  <si>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</si>
  <si>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</si>
  <si>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</si>
  <si>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</si>
  <si>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</si>
  <si>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</si>
  <si>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</si>
  <si>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</si>
  <si>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</si>
  <si>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</si>
  <si>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</si>
  <si>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</si>
  <si>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</si>
  <si>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</si>
  <si>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</si>
  <si>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</si>
  <si>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</si>
  <si>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</si>
  <si>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</si>
  <si>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</si>
  <si>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</si>
  <si>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</si>
  <si>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</si>
  <si>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</si>
  <si>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</si>
  <si>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</si>
  <si>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</si>
  <si>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</si>
  <si>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</si>
  <si>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</si>
  <si>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</si>
  <si>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</si>
  <si>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</si>
  <si>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</si>
  <si>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</si>
  <si>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</si>
  <si>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</si>
  <si>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</si>
  <si>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</si>
  <si>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</si>
  <si>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</si>
  <si>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</si>
  <si>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</si>
  <si>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</si>
  <si>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</si>
  <si>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</si>
  <si>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</si>
  <si>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</si>
  <si>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</si>
  <si>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</si>
  <si>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</si>
  <si>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</si>
  <si>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</si>
  <si>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</si>
  <si>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</si>
  <si>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</si>
  <si>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</si>
  <si>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</si>
  <si>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</si>
  <si>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</si>
  <si>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</si>
  <si>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</si>
  <si>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</si>
  <si>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</si>
  <si>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</si>
  <si>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</si>
  <si>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</si>
  <si>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</si>
  <si>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</si>
  <si>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</si>
  <si>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</si>
  <si>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</si>
  <si>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</si>
  <si>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</si>
  <si>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</si>
  <si>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</si>
  <si>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</si>
  <si>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</si>
  <si>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</si>
  <si>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</si>
  <si>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</si>
  <si>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</si>
  <si>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</si>
  <si>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</si>
  <si>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</si>
  <si>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</si>
  <si>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</si>
  <si>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</si>
  <si>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</si>
  <si>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</si>
  <si>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</si>
  <si>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</si>
  <si>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</si>
  <si>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</si>
  <si>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</si>
  <si>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</si>
  <si>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</si>
  <si>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</si>
  <si>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</si>
  <si>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</si>
  <si>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</si>
  <si>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</si>
  <si>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</si>
  <si>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</si>
  <si>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</si>
  <si>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</si>
  <si>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</si>
  <si>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</si>
  <si>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</si>
  <si>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</si>
  <si>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</si>
  <si>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</si>
  <si>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</si>
  <si>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</si>
  <si>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</si>
  <si>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</si>
  <si>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</si>
  <si>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</si>
  <si>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</si>
  <si>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</si>
  <si>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</si>
  <si>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</si>
  <si>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</si>
  <si>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</si>
  <si>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</si>
  <si>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</si>
  <si>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</si>
  <si>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</si>
  <si>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</si>
  <si>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</si>
  <si>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</si>
  <si>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</si>
  <si>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</si>
  <si>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</si>
  <si>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</si>
  <si>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</si>
  <si>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</si>
  <si>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</si>
  <si>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</si>
  <si>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</si>
  <si>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</si>
  <si>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</si>
  <si>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</si>
  <si>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</si>
  <si>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</si>
  <si>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</si>
  <si>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</si>
  <si>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</si>
  <si>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</si>
  <si>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</si>
  <si>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</si>
  <si>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</si>
  <si>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</si>
  <si>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</si>
  <si>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</si>
  <si>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</si>
  <si>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</si>
  <si>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</si>
  <si>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</si>
  <si>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</si>
  <si>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</si>
  <si>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</si>
  <si>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</si>
  <si>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</si>
  <si>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</si>
  <si>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</si>
  <si>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</si>
  <si>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</si>
  <si>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</si>
  <si>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</si>
  <si>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</si>
  <si>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</si>
  <si>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</si>
  <si>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</si>
  <si>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</si>
  <si>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</si>
  <si>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</si>
  <si>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</si>
  <si>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</si>
  <si>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</si>
  <si>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</si>
  <si>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</si>
  <si>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</si>
  <si>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</si>
  <si>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</si>
  <si>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</si>
  <si>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</si>
  <si>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</si>
  <si>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</si>
  <si>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</si>
  <si>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</si>
  <si>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</si>
  <si>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</si>
  <si>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</si>
  <si>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</si>
  <si>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</si>
  <si>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</si>
  <si>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</si>
  <si>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</si>
  <si>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</si>
  <si>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</si>
  <si>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</si>
  <si>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</si>
  <si>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</si>
  <si>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</si>
  <si>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</si>
  <si>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</si>
  <si>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</si>
  <si>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</si>
  <si>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</si>
  <si>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</si>
  <si>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</si>
  <si>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</si>
  <si>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</si>
  <si>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</si>
  <si>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</si>
  <si>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</si>
  <si>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</si>
  <si>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</si>
  <si>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</si>
  <si>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</si>
  <si>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</si>
  <si>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</si>
  <si>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</si>
  <si>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</si>
  <si>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</si>
  <si>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</si>
  <si>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</si>
  <si>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</si>
  <si>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</si>
  <si>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</si>
  <si>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</si>
  <si>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</si>
  <si>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</si>
  <si>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</si>
  <si>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</si>
  <si>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</si>
  <si>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</si>
  <si>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</si>
  <si>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</si>
  <si>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</si>
  <si>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</si>
  <si>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</si>
  <si>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</si>
  <si>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</si>
  <si>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</si>
  <si>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</si>
  <si>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</si>
  <si>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</si>
  <si>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</si>
  <si>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</si>
  <si>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</si>
  <si>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</si>
  <si>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</si>
  <si>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</si>
  <si>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</si>
  <si>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</si>
  <si>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</si>
  <si>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</si>
  <si>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</si>
  <si>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</si>
  <si>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</si>
  <si>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</si>
  <si>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</si>
  <si>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</si>
  <si>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</si>
  <si>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</si>
  <si>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</si>
  <si>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</si>
  <si>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</si>
  <si>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</si>
  <si>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</si>
  <si>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</si>
  <si>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</si>
  <si>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</si>
  <si>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</si>
  <si>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</si>
  <si>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</si>
  <si>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</si>
  <si>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</si>
  <si>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</si>
  <si>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</si>
  <si>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</si>
  <si>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</si>
  <si>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</si>
  <si>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</si>
  <si>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</si>
  <si>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</si>
  <si>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</si>
  <si>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</si>
  <si>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</si>
  <si>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</si>
  <si>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</si>
  <si>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</si>
  <si>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</si>
  <si>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</si>
  <si>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</si>
  <si>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</si>
  <si>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</si>
  <si>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</si>
  <si>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</si>
  <si>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</si>
  <si>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</si>
  <si>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</si>
  <si>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</si>
  <si>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</si>
  <si>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</si>
  <si>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</si>
  <si>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</si>
  <si>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</si>
  <si>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</si>
  <si>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</si>
  <si>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</si>
  <si>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</si>
  <si>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</si>
  <si>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</si>
  <si>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</si>
  <si>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</si>
  <si>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</si>
  <si>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</si>
  <si>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</si>
  <si>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</si>
  <si>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</si>
  <si>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</si>
  <si>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</si>
  <si>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</si>
  <si>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</si>
  <si>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</si>
  <si>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</si>
  <si>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</si>
  <si>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</si>
  <si>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</si>
  <si>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</si>
  <si>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</si>
  <si>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</si>
  <si>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</si>
  <si>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</si>
  <si>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</si>
  <si>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</si>
  <si>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</si>
  <si>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</si>
  <si>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</si>
  <si>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</si>
  <si>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</si>
  <si>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</si>
  <si>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</si>
  <si>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</si>
  <si>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</si>
  <si>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</si>
  <si>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</si>
  <si>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</si>
  <si>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</si>
  <si>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</si>
  <si>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</si>
  <si>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</si>
  <si>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</si>
  <si>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</si>
  <si>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</si>
  <si>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</si>
  <si>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</si>
  <si>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</si>
  <si>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</si>
  <si>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</si>
  <si>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</si>
  <si>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</si>
  <si>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</si>
  <si>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</si>
  <si>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</si>
  <si>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</si>
  <si>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</si>
  <si>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</si>
  <si>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</si>
  <si>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</si>
  <si>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</si>
  <si>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</si>
  <si>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</si>
  <si>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</si>
  <si>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</si>
  <si>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</si>
  <si>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</si>
  <si>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</si>
  <si>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</si>
  <si>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</si>
  <si>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</si>
  <si>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</si>
  <si>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</si>
  <si>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</si>
  <si>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</si>
  <si>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</si>
  <si>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</si>
  <si>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</si>
  <si>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</si>
  <si>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</si>
  <si>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</si>
  <si>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</si>
  <si>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</si>
  <si>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</si>
  <si>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</si>
  <si>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</si>
  <si>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</si>
  <si>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</si>
  <si>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</si>
  <si>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</si>
  <si>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</si>
  <si>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</si>
  <si>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</si>
  <si>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</si>
  <si>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</si>
  <si>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</si>
  <si>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</si>
  <si>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</si>
  <si>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</si>
  <si>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</si>
  <si>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</si>
  <si>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</si>
  <si>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</si>
  <si>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</si>
  <si>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</si>
  <si>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</si>
  <si>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</si>
  <si>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</si>
  <si>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</si>
  <si>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</si>
  <si>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</si>
  <si>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</si>
  <si>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</si>
  <si>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</si>
  <si>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</si>
  <si>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</si>
  <si>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</si>
  <si>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</si>
  <si>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</si>
  <si>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</si>
  <si>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</si>
  <si>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</si>
  <si>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</si>
  <si>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</si>
  <si>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</si>
  <si>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</si>
  <si>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</si>
  <si>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</si>
  <si>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</si>
  <si>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</si>
  <si>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</si>
  <si>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</si>
  <si>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</si>
  <si>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</si>
  <si>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</si>
  <si>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</si>
  <si>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</si>
  <si>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</si>
  <si>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</si>
  <si>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</si>
  <si>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</si>
  <si>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</si>
  <si>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</si>
  <si>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</si>
  <si>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</si>
  <si>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</si>
  <si>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</si>
  <si>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</si>
  <si>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</si>
  <si>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</si>
  <si>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</si>
  <si>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</si>
  <si>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</si>
  <si>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</si>
  <si>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</si>
  <si>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</si>
  <si>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</si>
  <si>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</si>
  <si>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</si>
  <si>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</si>
  <si>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</si>
  <si>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</si>
  <si>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</si>
  <si>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</si>
  <si>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</si>
  <si>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</si>
  <si>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</si>
  <si>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</si>
  <si>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</si>
  <si>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</si>
  <si>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</si>
  <si>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</si>
  <si>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</si>
  <si>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</si>
  <si>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</si>
  <si>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</si>
  <si>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</si>
  <si>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</si>
  <si>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</si>
  <si>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</si>
  <si>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</si>
  <si>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</si>
  <si>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</si>
  <si>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</si>
  <si>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</si>
  <si>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</si>
  <si>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</si>
  <si>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</si>
  <si>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</si>
  <si>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</si>
  <si>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</si>
  <si>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</si>
  <si>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</si>
  <si>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</si>
  <si>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</si>
  <si>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</si>
  <si>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</si>
  <si>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</si>
  <si>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</si>
  <si>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</si>
  <si>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</si>
  <si>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</si>
  <si>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</si>
  <si>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</si>
  <si>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</si>
  <si>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</si>
  <si>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</si>
  <si>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</si>
  <si>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</si>
  <si>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</si>
  <si>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</si>
  <si>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</si>
  <si>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</si>
  <si>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</si>
  <si>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</si>
  <si>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</si>
  <si>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</si>
  <si>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</si>
  <si>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</si>
  <si>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</si>
  <si>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</si>
  <si>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</si>
  <si>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</si>
  <si>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</si>
  <si>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</si>
  <si>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</si>
  <si>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</si>
  <si>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</si>
  <si>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</si>
  <si>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</si>
  <si>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</si>
  <si>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</si>
  <si>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</si>
  <si>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</si>
  <si>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</si>
  <si>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</si>
  <si>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</si>
  <si>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</si>
  <si>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</si>
  <si>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</si>
  <si>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</si>
  <si>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</si>
  <si>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</si>
  <si>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</si>
  <si>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</si>
  <si>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</si>
  <si>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</si>
  <si>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</si>
  <si>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</si>
  <si>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</si>
  <si>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</si>
  <si>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</si>
  <si>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</si>
  <si>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</si>
  <si>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</si>
  <si>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</si>
  <si>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</si>
  <si>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</si>
  <si>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</si>
  <si>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</si>
  <si>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</si>
  <si>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</si>
  <si>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</si>
  <si>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</si>
  <si>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</si>
  <si>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</si>
  <si>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</si>
  <si>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</si>
  <si>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</si>
  <si>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</si>
  <si>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</si>
  <si>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</si>
  <si>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</si>
  <si>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</si>
  <si>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</si>
  <si>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</si>
  <si>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</si>
  <si>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</si>
  <si>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</si>
  <si>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</si>
  <si>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</si>
  <si>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</si>
  <si>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</si>
  <si>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</si>
  <si>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</si>
  <si>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</si>
  <si>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</si>
  <si>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</si>
  <si>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</si>
  <si>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</si>
  <si>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</si>
  <si>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</si>
  <si>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</si>
  <si>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</si>
  <si>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</si>
  <si>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</si>
  <si>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</si>
  <si>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</si>
  <si>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</si>
  <si>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</si>
  <si>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</si>
  <si>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</si>
  <si>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</si>
  <si>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</si>
  <si>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</si>
  <si>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</si>
  <si>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</si>
  <si>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</si>
  <si>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</si>
  <si>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</si>
  <si>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</si>
  <si>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</si>
  <si>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</si>
  <si>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</si>
  <si>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</si>
  <si>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</si>
  <si>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</si>
  <si>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</si>
  <si>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</si>
  <si>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</si>
  <si>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</si>
  <si>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</si>
  <si>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</si>
  <si>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</si>
  <si>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</si>
  <si>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</si>
  <si>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</si>
  <si>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</si>
  <si>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</si>
  <si>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</si>
  <si>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</si>
  <si>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</si>
  <si>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</si>
  <si>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</si>
  <si>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</si>
  <si>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</si>
  <si>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</si>
  <si>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</si>
  <si>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</si>
  <si>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</si>
  <si>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</si>
  <si>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</si>
  <si>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</si>
  <si>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</si>
  <si>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</si>
  <si>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</si>
  <si>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</si>
  <si>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</si>
  <si>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</si>
  <si>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</si>
  <si>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</si>
  <si>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</si>
  <si>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</si>
  <si>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</si>
  <si>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</si>
  <si>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</si>
  <si>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</si>
  <si>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</si>
  <si>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</si>
  <si>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</si>
  <si>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</si>
  <si>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</si>
  <si>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</si>
  <si>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</si>
  <si>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</si>
  <si>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</si>
  <si>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</si>
  <si>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</si>
  <si>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</si>
  <si>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</si>
  <si>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</si>
  <si>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</si>
  <si>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</si>
  <si>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</si>
  <si>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</si>
  <si>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</si>
  <si>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</si>
  <si>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</si>
  <si>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</si>
  <si>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</si>
  <si>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</si>
  <si>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</si>
  <si>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</si>
  <si>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</si>
  <si>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</si>
  <si>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</si>
  <si>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</si>
  <si>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</si>
  <si>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</si>
  <si>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</si>
  <si>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</si>
  <si>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</si>
  <si>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</si>
  <si>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</si>
  <si>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</si>
  <si>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</si>
  <si>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</si>
  <si>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</si>
  <si>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</si>
  <si>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</si>
  <si>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</si>
  <si>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</si>
  <si>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</si>
  <si>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</si>
  <si>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</si>
  <si>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</si>
  <si>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</si>
  <si>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</si>
  <si>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</si>
  <si>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</si>
  <si>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</si>
  <si>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</si>
  <si>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</si>
  <si>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</si>
  <si>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</si>
  <si>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</si>
  <si>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</si>
  <si>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</si>
  <si>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</si>
  <si>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</si>
  <si>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</si>
  <si>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</si>
  <si>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</si>
  <si>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</si>
  <si>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</si>
  <si>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</si>
  <si>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</si>
  <si>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</si>
  <si>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</si>
  <si>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</si>
  <si>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</si>
  <si>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</si>
  <si>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</si>
  <si>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</si>
  <si>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</si>
  <si>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</si>
  <si>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</si>
  <si>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</si>
  <si>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</si>
  <si>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</si>
  <si>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</si>
  <si>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</si>
  <si>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</si>
  <si>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</si>
  <si>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</si>
  <si>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</si>
  <si>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</si>
  <si>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</si>
  <si>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</si>
  <si>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</si>
  <si>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</si>
  <si>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</si>
  <si>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</si>
  <si>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</si>
  <si>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</si>
  <si>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</si>
  <si>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</si>
  <si>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</si>
  <si>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</si>
  <si>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</si>
  <si>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</si>
  <si>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</si>
  <si>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</si>
  <si>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</si>
  <si>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</si>
  <si>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</si>
  <si>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</si>
  <si>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</si>
  <si>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</si>
  <si>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</si>
  <si>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</si>
  <si>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</si>
  <si>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</si>
  <si>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</si>
  <si>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</si>
  <si>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</si>
  <si>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</si>
  <si>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</si>
  <si>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</si>
  <si>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</si>
  <si>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</si>
  <si>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</si>
  <si>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</si>
  <si>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</si>
  <si>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</si>
  <si>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</si>
  <si>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</si>
  <si>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</si>
  <si>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</si>
  <si>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</si>
  <si>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</si>
  <si>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</si>
  <si>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</si>
  <si>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</si>
  <si>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</si>
  <si>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</si>
  <si>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</si>
  <si>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</si>
  <si>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</si>
  <si>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</si>
  <si>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</si>
  <si>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</si>
  <si>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</si>
  <si>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</si>
  <si>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</si>
  <si>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</si>
  <si>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</si>
  <si>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</si>
  <si>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</si>
  <si>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</si>
  <si>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</si>
  <si>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</si>
  <si>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</si>
  <si>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</si>
  <si>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</si>
  <si>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</si>
  <si>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</si>
  <si>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</si>
  <si>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</si>
  <si>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</si>
  <si>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</si>
  <si>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</si>
  <si>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</si>
  <si>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</si>
  <si>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</si>
  <si>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</si>
  <si>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</si>
  <si>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</si>
  <si>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</si>
  <si>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</si>
  <si>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</si>
  <si>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</si>
  <si>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</si>
  <si>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</si>
  <si>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</si>
  <si>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</si>
  <si>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</si>
  <si>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</si>
  <si>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</si>
  <si>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</si>
  <si>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</si>
  <si>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</si>
  <si>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</si>
  <si>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</si>
  <si>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</si>
  <si>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</si>
  <si>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</si>
  <si>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</si>
  <si>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</si>
  <si>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</si>
  <si>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</si>
  <si>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</si>
  <si>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</si>
  <si>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</si>
  <si>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</si>
  <si>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</si>
  <si>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</si>
  <si>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</si>
  <si>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</si>
  <si>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</si>
  <si>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</si>
  <si>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</si>
  <si>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</si>
  <si>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</si>
  <si>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</si>
  <si>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</si>
  <si>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</si>
  <si>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</si>
  <si>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</si>
  <si>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</si>
  <si>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</si>
  <si>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</si>
  <si>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</si>
  <si>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</si>
  <si>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</si>
  <si>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</si>
  <si>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</si>
  <si>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</si>
  <si>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</si>
  <si>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</si>
  <si>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</si>
  <si>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</si>
  <si>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</si>
  <si>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</si>
  <si>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</si>
  <si>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</si>
  <si>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</si>
  <si>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</si>
  <si>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</si>
  <si>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</si>
  <si>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</si>
  <si>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</si>
  <si>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</si>
  <si>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</si>
  <si>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</si>
  <si>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</si>
  <si>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</si>
  <si>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</si>
  <si>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</si>
  <si>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</si>
  <si>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</si>
  <si>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</si>
  <si>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</si>
  <si>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</si>
  <si>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</si>
  <si>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</si>
  <si>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</si>
  <si>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</si>
  <si>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</si>
  <si>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</si>
  <si>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</si>
  <si>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</si>
  <si>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</si>
  <si>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</si>
  <si>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</si>
  <si>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</si>
  <si>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</si>
  <si>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</si>
  <si>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</si>
  <si>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</si>
  <si>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</si>
  <si>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</si>
  <si>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</si>
  <si>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</si>
  <si>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</si>
  <si>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</si>
  <si>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</si>
  <si>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</si>
  <si>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</si>
  <si>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</si>
  <si>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</si>
  <si>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</si>
  <si>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</si>
  <si>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</si>
  <si>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</si>
  <si>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</si>
  <si>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</si>
  <si>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</si>
  <si>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</si>
  <si>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</si>
  <si>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</si>
  <si>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</si>
  <si>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</si>
  <si>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</si>
  <si>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</si>
  <si>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</si>
  <si>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</si>
  <si>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</si>
  <si>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</si>
  <si>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</si>
  <si>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</si>
  <si>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</si>
  <si>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</si>
  <si>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</si>
  <si>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</si>
  <si>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</si>
  <si>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</si>
  <si>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</si>
  <si>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</si>
  <si>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</si>
  <si>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</si>
  <si>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</si>
  <si>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</si>
  <si>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</si>
  <si>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</si>
  <si>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</si>
  <si>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</si>
  <si>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</si>
  <si>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</si>
  <si>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</si>
  <si>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</si>
  <si>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</si>
  <si>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</si>
  <si>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</si>
  <si>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</si>
  <si>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</si>
  <si>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</si>
  <si>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</si>
  <si>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</si>
  <si>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</si>
  <si>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</si>
  <si>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</si>
  <si>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</si>
  <si>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</si>
  <si>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</si>
  <si>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</si>
  <si>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</si>
  <si>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</si>
  <si>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</si>
  <si>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</si>
  <si>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</si>
  <si>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</si>
  <si>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</si>
  <si>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</si>
  <si>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</si>
  <si>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</si>
  <si>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</si>
  <si>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</si>
  <si>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</si>
  <si>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</si>
  <si>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</si>
  <si>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</si>
  <si>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</si>
  <si>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</si>
  <si>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</si>
  <si>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</si>
  <si>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</si>
  <si>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</si>
  <si>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</si>
  <si>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</si>
  <si>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</si>
  <si>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</si>
  <si>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</si>
  <si>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</si>
  <si>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</si>
  <si>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</si>
  <si>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</si>
  <si>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</si>
  <si>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</si>
  <si>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</si>
  <si>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</si>
  <si>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</si>
  <si>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</si>
  <si>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</si>
  <si>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</si>
  <si>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</si>
  <si>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</si>
  <si>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</si>
  <si>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</si>
  <si>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</si>
  <si>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</si>
  <si>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</si>
  <si>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</si>
  <si>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</si>
  <si>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</si>
  <si>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</si>
  <si>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</si>
  <si>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</si>
  <si>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</si>
  <si>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</si>
  <si>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</si>
  <si>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</si>
  <si>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</si>
  <si>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</si>
  <si>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</si>
  <si>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</si>
  <si>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</si>
  <si>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</si>
  <si>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</si>
  <si>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</si>
  <si>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</si>
  <si>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</si>
  <si>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</si>
  <si>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</si>
  <si>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</si>
  <si>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</si>
  <si>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</si>
  <si>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</si>
  <si>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</si>
  <si>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</si>
  <si>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</si>
  <si>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</si>
  <si>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</si>
  <si>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</si>
  <si>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</si>
  <si>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</si>
  <si>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</si>
  <si>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</si>
  <si>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</si>
  <si>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</si>
  <si>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</si>
  <si>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</si>
  <si>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</si>
  <si>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</si>
  <si>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</si>
  <si>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</si>
  <si>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</si>
  <si>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</si>
  <si>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</si>
  <si>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</si>
  <si>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</si>
  <si>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</si>
  <si>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</si>
  <si>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</si>
  <si>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</si>
  <si>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</si>
  <si>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</si>
  <si>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</si>
  <si>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</si>
  <si>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</si>
  <si>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</si>
  <si>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</si>
  <si>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</si>
  <si>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</si>
  <si>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</si>
  <si>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</si>
  <si>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</si>
  <si>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</si>
  <si>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</si>
  <si>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</si>
  <si>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</si>
  <si>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</si>
  <si>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</si>
  <si>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</si>
  <si>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</si>
  <si>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</si>
  <si>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</si>
  <si>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</si>
  <si>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</si>
  <si>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</si>
  <si>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</si>
  <si>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</si>
  <si>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</si>
  <si>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</si>
  <si>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</si>
  <si>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</si>
  <si>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</si>
  <si>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</si>
  <si>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</si>
  <si>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</si>
  <si>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</si>
  <si>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</si>
  <si>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</si>
  <si>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</si>
  <si>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</si>
  <si>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</si>
  <si>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</si>
  <si>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</si>
  <si>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</si>
  <si>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</si>
  <si>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</si>
  <si>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</si>
  <si>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</si>
  <si>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</si>
  <si>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</si>
  <si>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</si>
  <si>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</si>
  <si>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</si>
  <si>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</si>
  <si>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</si>
  <si>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</si>
  <si>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</si>
  <si>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</si>
  <si>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</si>
  <si>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</si>
  <si>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</si>
  <si>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</si>
  <si>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</si>
  <si>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</si>
  <si>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</si>
  <si>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</si>
  <si>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</si>
  <si>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</si>
  <si>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</si>
  <si>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</si>
  <si>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</si>
  <si>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</si>
  <si>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</si>
  <si>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</si>
  <si>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</si>
  <si>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</si>
  <si>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</si>
  <si>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</si>
  <si>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</si>
  <si>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</si>
  <si>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</si>
  <si>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</si>
  <si>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</si>
  <si>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</si>
  <si>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</si>
  <si>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</si>
  <si>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</si>
  <si>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</si>
  <si>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</si>
  <si>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</si>
  <si>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</si>
  <si>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</si>
  <si>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</si>
  <si>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</si>
  <si>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</si>
  <si>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</si>
  <si>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</si>
  <si>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</si>
  <si>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</si>
  <si>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</si>
  <si>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</si>
  <si>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</si>
  <si>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</si>
  <si>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</si>
  <si>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</si>
  <si>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</si>
  <si>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</si>
  <si>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</si>
  <si>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</si>
  <si>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</si>
  <si>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</si>
  <si>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</si>
  <si>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</si>
  <si>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</si>
  <si>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</si>
  <si>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</si>
  <si>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</si>
  <si>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</si>
  <si>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</si>
  <si>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</si>
  <si>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</si>
  <si>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</si>
  <si>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</si>
  <si>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</si>
  <si>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</si>
  <si>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</si>
  <si>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</si>
  <si>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</si>
  <si>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</si>
  <si>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</si>
  <si>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</si>
  <si>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</si>
  <si>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</si>
  <si>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</si>
  <si>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</si>
  <si>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</si>
  <si>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</si>
  <si>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</si>
  <si>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</si>
  <si>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</si>
  <si>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</si>
  <si>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</si>
  <si>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</si>
  <si>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</si>
  <si>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</si>
  <si>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</si>
  <si>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</si>
  <si>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</si>
  <si>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</si>
  <si>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</si>
  <si>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</si>
  <si>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</si>
  <si>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</si>
  <si>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</si>
  <si>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</si>
  <si>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</si>
  <si>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</si>
  <si>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</si>
  <si>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</si>
  <si>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</si>
  <si>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</si>
  <si>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</si>
  <si>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</si>
  <si>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</si>
  <si>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</si>
  <si>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</si>
  <si>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</si>
  <si>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</si>
  <si>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</si>
  <si>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</si>
  <si>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</si>
  <si>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</si>
  <si>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</si>
  <si>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</si>
  <si>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</si>
  <si>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</si>
  <si>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</si>
  <si>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</si>
  <si>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</si>
  <si>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</si>
  <si>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</si>
  <si>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</si>
  <si>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</si>
  <si>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</si>
  <si>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</si>
  <si>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</si>
  <si>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</si>
  <si>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</si>
  <si>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</si>
  <si>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</si>
  <si>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</si>
  <si>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</si>
  <si>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</si>
  <si>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</si>
  <si>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</si>
  <si>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</si>
  <si>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</si>
  <si>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</si>
  <si>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</si>
  <si>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</si>
  <si>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</si>
  <si>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</si>
  <si>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</si>
  <si>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</si>
  <si>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</si>
  <si>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</si>
  <si>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</si>
  <si>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</si>
  <si>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</si>
  <si>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</si>
  <si>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</si>
  <si>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</si>
  <si>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</si>
  <si>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</si>
  <si>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</si>
  <si>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</si>
  <si>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</si>
  <si>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</si>
  <si>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</si>
  <si>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</si>
  <si>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</si>
  <si>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</si>
  <si>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</si>
  <si>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</si>
  <si>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</si>
  <si>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</si>
  <si>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</si>
  <si>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</si>
  <si>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</si>
  <si>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</si>
  <si>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</si>
  <si>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</si>
  <si>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</si>
  <si>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</si>
  <si>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</si>
  <si>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</si>
  <si>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</si>
  <si>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</si>
  <si>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</si>
  <si>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</si>
  <si>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</si>
  <si>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</si>
  <si>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</si>
  <si>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</si>
  <si>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</si>
  <si>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</si>
  <si>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</si>
  <si>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</si>
  <si>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</si>
  <si>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</si>
  <si>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</si>
  <si>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</si>
  <si>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</si>
  <si>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</si>
  <si>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</si>
  <si>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</si>
  <si>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</si>
  <si>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</si>
  <si>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</si>
  <si>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</si>
  <si>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</si>
  <si>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</si>
  <si>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</si>
  <si>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</si>
  <si>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</si>
  <si>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</si>
  <si>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</si>
  <si>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</si>
  <si>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</si>
  <si>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</si>
  <si>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</si>
  <si>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</si>
  <si>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</si>
  <si>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</si>
  <si>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</si>
  <si>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</si>
  <si>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</si>
  <si>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</si>
  <si>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</si>
  <si>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</si>
  <si>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</si>
  <si>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</si>
  <si>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</si>
  <si>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</si>
  <si>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</si>
  <si>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</si>
  <si>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</si>
  <si>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</si>
  <si>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</si>
  <si>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</si>
  <si>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</si>
  <si>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</si>
  <si>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</si>
  <si>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</si>
  <si>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</si>
  <si>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</si>
  <si>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</si>
  <si>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</si>
  <si>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</si>
  <si>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</si>
  <si>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</si>
  <si>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</si>
  <si>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</si>
  <si>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</si>
  <si>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</si>
  <si>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</si>
  <si>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</si>
  <si>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</si>
  <si>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</si>
  <si>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</si>
  <si>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</si>
  <si>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</si>
  <si>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</si>
  <si>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</si>
  <si>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</si>
  <si>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</si>
  <si>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</si>
  <si>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</si>
  <si>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</si>
  <si>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</si>
  <si>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</si>
  <si>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</si>
  <si>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</si>
  <si>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</si>
  <si>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</si>
  <si>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</si>
  <si>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</si>
  <si>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</si>
  <si>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</si>
  <si>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</si>
  <si>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</si>
  <si>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</si>
  <si>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</si>
  <si>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</si>
  <si>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</si>
  <si>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</si>
  <si>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</si>
  <si>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</si>
  <si>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</si>
  <si>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</si>
  <si>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</si>
  <si>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</si>
  <si>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</si>
  <si>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</si>
  <si>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</si>
  <si>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</si>
  <si>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</si>
  <si>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</si>
  <si>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</si>
  <si>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</si>
  <si>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</si>
  <si>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</si>
  <si>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</si>
  <si>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</si>
  <si>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</si>
  <si>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</si>
  <si>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</si>
  <si>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</si>
  <si>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</si>
  <si>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</si>
  <si>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</si>
  <si>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</si>
  <si>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</si>
  <si>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</si>
  <si>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</si>
  <si>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</si>
  <si>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</si>
  <si>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</si>
  <si>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</si>
  <si>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</si>
  <si>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</si>
  <si>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</si>
  <si>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</si>
  <si>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</si>
  <si>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</si>
  <si>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</si>
  <si>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</si>
  <si>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</si>
  <si>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</si>
  <si>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</si>
  <si>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</si>
  <si>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</si>
  <si>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</si>
  <si>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</si>
  <si>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</si>
  <si>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</si>
  <si>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</si>
  <si>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</si>
  <si>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</si>
  <si>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</si>
  <si>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</si>
  <si>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</si>
  <si>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</si>
  <si>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</si>
  <si>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</si>
  <si>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</si>
  <si>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</si>
  <si>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</si>
  <si>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</si>
  <si>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</si>
  <si>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</si>
  <si>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</si>
  <si>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</si>
  <si>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</si>
  <si>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</si>
  <si>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</si>
  <si>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</si>
  <si>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</si>
  <si>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</si>
  <si>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</si>
  <si>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</si>
  <si>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</si>
  <si>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</si>
  <si>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</si>
  <si>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</si>
  <si>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</si>
  <si>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</si>
  <si>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</si>
  <si>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</si>
  <si>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</si>
  <si>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</si>
  <si>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</si>
  <si>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</si>
  <si>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</si>
  <si>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</si>
  <si>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</si>
  <si>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</si>
  <si>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</si>
  <si>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</si>
  <si>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</si>
  <si>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</si>
  <si>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</si>
  <si>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</si>
  <si>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</si>
  <si>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</si>
  <si>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</si>
  <si>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</si>
  <si>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</si>
  <si>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</si>
  <si>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</si>
  <si>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</si>
  <si>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</si>
  <si>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</si>
  <si>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</si>
  <si>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</si>
  <si>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</si>
  <si>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</si>
  <si>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</si>
  <si>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</si>
  <si>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</si>
  <si>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</si>
  <si>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</si>
  <si>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</si>
  <si>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</si>
  <si>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</si>
  <si>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</si>
  <si>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</si>
  <si>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</si>
  <si>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</si>
  <si>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</si>
  <si>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</si>
  <si>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</si>
  <si>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</si>
  <si>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</si>
  <si>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</si>
  <si>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</si>
  <si>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</si>
  <si>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</si>
  <si>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</si>
  <si>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</si>
  <si>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</si>
  <si>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</si>
  <si>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</si>
  <si>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</si>
  <si>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</si>
  <si>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</si>
  <si>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</si>
  <si>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</si>
  <si>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</si>
  <si>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</si>
  <si>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</si>
  <si>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</si>
  <si>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</si>
  <si>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</si>
  <si>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</si>
  <si>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</si>
  <si>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</si>
  <si>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</si>
  <si>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</si>
  <si>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</si>
  <si>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</si>
  <si>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</si>
  <si>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</si>
  <si>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</si>
  <si>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</si>
  <si>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</si>
  <si>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</si>
  <si>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</si>
  <si>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</si>
  <si>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</si>
  <si>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</si>
  <si>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</si>
  <si>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</si>
  <si>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</si>
  <si>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</si>
  <si>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</si>
  <si>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</si>
  <si>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</si>
  <si>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</si>
  <si>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</si>
  <si>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</si>
  <si>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</si>
  <si>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</si>
  <si>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</si>
  <si>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</si>
  <si>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</si>
  <si>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</si>
  <si>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</si>
  <si>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</si>
  <si>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</si>
  <si>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</si>
  <si>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</si>
  <si>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</si>
  <si>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</si>
  <si>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</si>
  <si>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</si>
  <si>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</si>
  <si>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</si>
  <si>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</si>
  <si>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</si>
  <si>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</si>
  <si>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</si>
  <si>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</si>
  <si>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</si>
  <si>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</si>
  <si>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</si>
  <si>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</si>
  <si>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</si>
  <si>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</si>
  <si>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</si>
  <si>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</si>
  <si>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</si>
  <si>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</si>
  <si>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</si>
  <si>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</si>
  <si>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</si>
  <si>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</si>
  <si>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</si>
  <si>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</si>
  <si>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</si>
  <si>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</si>
  <si>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</si>
  <si>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</si>
  <si>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</si>
  <si>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</si>
  <si>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</si>
  <si>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</si>
  <si>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</si>
  <si>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</si>
  <si>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</si>
  <si>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</si>
  <si>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</si>
  <si>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</si>
  <si>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</si>
  <si>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</si>
  <si>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</si>
  <si>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</si>
  <si>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</si>
  <si>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</si>
  <si>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</si>
  <si>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</si>
  <si>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</si>
  <si>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</si>
  <si>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</si>
  <si>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</si>
  <si>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</si>
  <si>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</si>
  <si>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</si>
  <si>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</si>
  <si>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</si>
  <si>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</si>
  <si>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</si>
  <si>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</si>
  <si>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</si>
  <si>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</si>
  <si>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</si>
  <si>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</si>
  <si>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</si>
  <si>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</si>
  <si>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</si>
  <si>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</si>
  <si>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</si>
  <si>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</si>
  <si>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</si>
  <si>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</si>
  <si>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</si>
  <si>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</si>
  <si>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</si>
  <si>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</si>
  <si>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</si>
  <si>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</si>
  <si>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</si>
  <si>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</si>
  <si>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</si>
  <si>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</si>
  <si>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</si>
  <si>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</si>
  <si>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</si>
  <si>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</si>
  <si>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</si>
  <si>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</si>
  <si>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</si>
  <si>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</si>
  <si>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</si>
  <si>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</si>
  <si>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</si>
  <si>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</si>
  <si>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</si>
  <si>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</si>
  <si>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</si>
  <si>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</si>
  <si>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</si>
  <si>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</si>
  <si>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</si>
  <si>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</si>
  <si>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</si>
  <si>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</si>
  <si>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</si>
  <si>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</si>
  <si>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</si>
  <si>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</si>
  <si>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</si>
  <si>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</si>
  <si>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</si>
  <si>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</si>
  <si>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</si>
  <si>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</si>
  <si>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</si>
  <si>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</si>
  <si>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</si>
  <si>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</si>
  <si>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</si>
  <si>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</si>
  <si>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</si>
  <si>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</si>
  <si>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</si>
  <si>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</si>
  <si>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</si>
  <si>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</si>
  <si>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</si>
  <si>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</si>
  <si>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</si>
  <si>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</si>
  <si>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</si>
  <si>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</si>
  <si>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</si>
  <si>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</si>
  <si>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</si>
  <si>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</si>
  <si>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</si>
  <si>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</si>
  <si>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</si>
  <si>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</si>
  <si>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</si>
  <si>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</si>
  <si>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</si>
  <si>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</si>
  <si>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</si>
  <si>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</si>
  <si>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</si>
  <si>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</si>
  <si>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</si>
  <si>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</si>
  <si>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</si>
  <si>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</si>
  <si>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</si>
  <si>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</si>
  <si>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</si>
  <si>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</si>
  <si>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</si>
  <si>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</si>
  <si>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</si>
  <si>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</si>
  <si>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</si>
  <si>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</si>
  <si>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</si>
  <si>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</si>
  <si>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</si>
  <si>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</si>
  <si>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</si>
  <si>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</si>
  <si>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</si>
  <si>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</si>
  <si>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</si>
  <si>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</si>
  <si>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</si>
  <si>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</si>
  <si>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</si>
  <si>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</si>
  <si>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</si>
  <si>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</si>
  <si>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</si>
  <si>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</si>
  <si>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</si>
  <si>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</si>
  <si>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</si>
  <si>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</si>
  <si>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</si>
  <si>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</si>
  <si>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</si>
  <si>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</si>
  <si>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</si>
  <si>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</si>
  <si>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</si>
  <si>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</si>
  <si>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</si>
  <si>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</si>
  <si>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</si>
  <si>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</si>
  <si>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</si>
  <si>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</si>
  <si>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</si>
  <si>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</si>
  <si>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</si>
  <si>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</si>
  <si>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</si>
  <si>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</si>
  <si>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</si>
  <si>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</si>
  <si>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</si>
  <si>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</si>
  <si>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</si>
  <si>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</si>
  <si>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</si>
  <si>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</si>
  <si>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</si>
  <si>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</si>
  <si>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</si>
  <si>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</si>
  <si>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</si>
  <si>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</si>
  <si>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</si>
  <si>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</si>
  <si>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</si>
  <si>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</si>
  <si>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</si>
  <si>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</si>
  <si>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</si>
  <si>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</si>
  <si>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</si>
  <si>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</si>
  <si>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</si>
  <si>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</si>
  <si>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</si>
  <si>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</si>
  <si>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</si>
  <si>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</si>
  <si>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</si>
  <si>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</si>
  <si>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</si>
  <si>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</si>
  <si>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</si>
  <si>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</si>
  <si>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</si>
  <si>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</si>
  <si>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</si>
  <si>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</si>
  <si>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</si>
  <si>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</si>
  <si>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</si>
  <si>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</si>
  <si>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</si>
  <si>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</si>
  <si>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</si>
  <si>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</si>
  <si>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</si>
  <si>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</si>
  <si>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</si>
  <si>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</si>
  <si>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</si>
  <si>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</si>
  <si>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</si>
  <si>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</si>
  <si>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</si>
  <si>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</si>
  <si>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</si>
  <si>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</si>
  <si>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</si>
  <si>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</si>
  <si>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</si>
  <si>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</si>
  <si>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</si>
  <si>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</si>
  <si>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</si>
  <si>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</si>
  <si>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</si>
  <si>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</si>
  <si>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</si>
  <si>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</si>
  <si>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</si>
  <si>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</si>
  <si>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</si>
  <si>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</si>
  <si>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</si>
  <si>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</si>
  <si>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</si>
  <si>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</si>
  <si>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</si>
  <si>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</si>
  <si>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</si>
  <si>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</si>
  <si>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</si>
  <si>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</si>
  <si>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</si>
  <si>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</si>
  <si>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</si>
  <si>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</si>
  <si>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</si>
  <si>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</si>
  <si>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</si>
  <si>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</si>
  <si>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</si>
  <si>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</si>
  <si>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</si>
  <si>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</si>
  <si>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</si>
  <si>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</si>
  <si>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</si>
  <si>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</si>
  <si>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</si>
  <si>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</si>
  <si>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</si>
  <si>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</si>
  <si>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</si>
  <si>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</si>
  <si>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</si>
  <si>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</si>
  <si>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</si>
  <si>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</si>
  <si>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</si>
  <si>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</si>
  <si>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</si>
  <si>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</si>
  <si>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</si>
  <si>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</si>
  <si>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</si>
  <si>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</si>
  <si>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</si>
  <si>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</si>
  <si>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</si>
  <si>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</si>
  <si>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</si>
  <si>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</si>
  <si>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</si>
  <si>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</si>
  <si>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</si>
  <si>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</si>
  <si>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</si>
  <si>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</si>
  <si>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</si>
  <si>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</si>
  <si>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</si>
  <si>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</si>
  <si>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</si>
  <si>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</si>
  <si>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</si>
  <si>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</si>
  <si>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</si>
  <si>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</si>
  <si>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</si>
  <si>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</si>
  <si>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</si>
  <si>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</si>
  <si>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</si>
  <si>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</si>
  <si>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</si>
  <si>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</si>
  <si>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</si>
  <si>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</si>
  <si>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</si>
  <si>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</si>
  <si>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</si>
  <si>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</si>
  <si>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</si>
  <si>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</si>
  <si>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</si>
  <si>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</si>
  <si>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</si>
  <si>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</si>
  <si>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</si>
  <si>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</si>
  <si>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</si>
  <si>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</si>
  <si>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</si>
  <si>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</si>
  <si>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</si>
  <si>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</si>
  <si>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</si>
  <si>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</si>
  <si>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</si>
  <si>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</si>
  <si>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</si>
  <si>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</si>
  <si>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</si>
  <si>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</si>
  <si>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</si>
  <si>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</si>
  <si>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</si>
  <si>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</si>
  <si>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</si>
  <si>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</si>
  <si>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</si>
  <si>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</si>
  <si>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</si>
  <si>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</si>
  <si>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</si>
  <si>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</si>
  <si>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</si>
  <si>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</si>
  <si>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</si>
  <si>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</si>
  <si>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</si>
  <si>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</si>
  <si>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</si>
  <si>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</si>
  <si>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</si>
  <si>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</si>
  <si>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</si>
  <si>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</si>
  <si>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</si>
  <si>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</si>
  <si>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</si>
  <si>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</si>
  <si>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</si>
  <si>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</si>
  <si>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</si>
  <si>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</si>
  <si>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</si>
  <si>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</si>
  <si>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</si>
  <si>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</si>
  <si>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</si>
  <si>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</si>
  <si>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</si>
  <si>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</si>
  <si>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</si>
  <si>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</si>
  <si>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</si>
  <si>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</si>
  <si>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</si>
  <si>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</si>
  <si>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</si>
  <si>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</si>
  <si>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</si>
  <si>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</si>
  <si>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</si>
  <si>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</si>
  <si>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</si>
  <si>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</si>
  <si>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</si>
  <si>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</si>
  <si>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</si>
  <si>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</si>
  <si>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</si>
  <si>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</si>
  <si>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</si>
  <si>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</si>
  <si>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</si>
  <si>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</si>
  <si>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</si>
  <si>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</si>
  <si>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</si>
  <si>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</si>
  <si>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</si>
  <si>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</si>
  <si>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</si>
  <si>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</si>
  <si>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</si>
  <si>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</si>
  <si>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</si>
  <si>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</si>
  <si>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</si>
  <si>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</si>
  <si>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</si>
  <si>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</si>
  <si>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</si>
  <si>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</si>
  <si>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</si>
  <si>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</si>
  <si>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</si>
  <si>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</si>
  <si>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</si>
  <si>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</si>
  <si>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</si>
  <si>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</si>
  <si>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</si>
  <si>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</si>
  <si>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</si>
  <si>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</si>
  <si>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</si>
  <si>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</si>
  <si>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</si>
  <si>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</si>
  <si>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</si>
  <si>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</si>
  <si>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</si>
  <si>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</si>
  <si>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</si>
  <si>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</si>
  <si>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</si>
  <si>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</si>
  <si>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</si>
  <si>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</si>
  <si>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</si>
  <si>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</si>
  <si>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</si>
  <si>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</si>
  <si>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</si>
  <si>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</si>
  <si>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</si>
  <si>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</si>
  <si>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</si>
  <si>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</si>
  <si>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</si>
  <si>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</si>
  <si>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</si>
  <si>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</si>
  <si>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</si>
  <si>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</si>
  <si>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</si>
  <si>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</si>
  <si>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</si>
  <si>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</si>
  <si>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</si>
  <si>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</si>
  <si>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</si>
  <si>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</si>
  <si>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</si>
  <si>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</si>
  <si>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</si>
  <si>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</si>
  <si>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</si>
  <si>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</si>
  <si>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</si>
  <si>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</si>
  <si>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</si>
  <si>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</si>
  <si>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</si>
  <si>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</si>
  <si>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</si>
  <si>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</si>
  <si>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</si>
  <si>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</si>
  <si>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</si>
  <si>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</si>
  <si>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</si>
  <si>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</si>
  <si>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</si>
  <si>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</si>
  <si>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</si>
  <si>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</si>
  <si>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</si>
  <si>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</si>
  <si>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</si>
  <si>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</si>
  <si>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</si>
  <si>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</si>
  <si>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</si>
  <si>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</si>
  <si>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</si>
  <si>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</si>
  <si>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</si>
  <si>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</si>
  <si>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</si>
  <si>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</si>
  <si>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</si>
  <si>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</si>
  <si>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</si>
  <si>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</si>
  <si>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</si>
  <si>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</si>
  <si>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</si>
  <si>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</si>
  <si>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</si>
  <si>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</si>
  <si>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</si>
  <si>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</si>
  <si>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</si>
  <si>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</si>
  <si>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</si>
  <si>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</si>
  <si>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</si>
  <si>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</si>
  <si>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</si>
  <si>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</si>
  <si>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</si>
  <si>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</si>
  <si>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</si>
  <si>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</si>
  <si>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</si>
  <si>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</si>
  <si>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</si>
  <si>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</si>
  <si>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</si>
  <si>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</si>
  <si>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</si>
  <si>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</si>
  <si>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</si>
  <si>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</si>
  <si>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</si>
  <si>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</si>
  <si>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</si>
  <si>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</si>
  <si>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</si>
  <si>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</si>
  <si>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</si>
  <si>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</si>
  <si>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</si>
  <si>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</si>
  <si>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</si>
  <si>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</si>
  <si>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</si>
  <si>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</si>
  <si>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</si>
  <si>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</si>
  <si>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</si>
  <si>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</si>
  <si>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</si>
  <si>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</si>
  <si>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</si>
  <si>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</si>
  <si>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</si>
  <si>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</si>
  <si>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</si>
  <si>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</si>
  <si>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</si>
  <si>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</si>
  <si>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</si>
  <si>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</si>
  <si>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</si>
  <si>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</si>
  <si>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</si>
  <si>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</si>
  <si>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</si>
  <si>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</si>
  <si>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</si>
  <si>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</si>
  <si>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</si>
  <si>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</si>
  <si>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</si>
  <si>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</si>
  <si>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</si>
  <si>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</si>
  <si>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</si>
  <si>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</si>
  <si>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</si>
  <si>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</si>
  <si>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</si>
  <si>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</si>
  <si>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</si>
  <si>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</si>
  <si>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</si>
  <si>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</si>
  <si>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</si>
  <si>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</si>
  <si>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</si>
  <si>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</si>
  <si>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</si>
  <si>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</si>
  <si>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</si>
  <si>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</si>
  <si>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</si>
  <si>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</si>
  <si>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</si>
  <si>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</si>
  <si>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</si>
  <si>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</si>
  <si>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</si>
  <si>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</si>
  <si>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</si>
  <si>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</si>
  <si>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</si>
  <si>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</si>
  <si>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</si>
  <si>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</si>
  <si>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</si>
  <si>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</si>
  <si>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</si>
  <si>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</si>
  <si>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</si>
  <si>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</si>
  <si>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</si>
  <si>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</si>
  <si>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</si>
  <si>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</si>
  <si>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</si>
  <si>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</si>
  <si>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</si>
  <si>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</si>
  <si>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</si>
  <si>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</si>
  <si>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</si>
  <si>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</si>
  <si>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</si>
  <si>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</si>
  <si>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</si>
  <si>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</si>
  <si>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</si>
  <si>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</si>
  <si>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</si>
  <si>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</si>
  <si>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</si>
  <si>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</si>
  <si>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</si>
  <si>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</si>
  <si>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</si>
  <si>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</si>
  <si>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</si>
  <si>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</si>
  <si>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</si>
  <si>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</si>
  <si>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</si>
  <si>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</si>
  <si>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</si>
  <si>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</si>
  <si>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</si>
  <si>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</si>
  <si>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</si>
  <si>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</si>
  <si>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</si>
  <si>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</si>
  <si>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</si>
  <si>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</si>
  <si>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</si>
  <si>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</si>
  <si>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</si>
  <si>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</si>
  <si>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</si>
  <si>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</si>
  <si>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</si>
  <si>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</si>
  <si>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</si>
  <si>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</si>
  <si>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</si>
  <si>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</si>
  <si>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</si>
  <si>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</si>
  <si>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</si>
  <si>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</si>
  <si>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</si>
  <si>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</si>
  <si>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</si>
  <si>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</si>
  <si>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</si>
  <si>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</si>
  <si>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</si>
  <si>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</si>
  <si>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</si>
  <si>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</si>
  <si>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</si>
  <si>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</si>
  <si>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</si>
  <si>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</si>
  <si>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</si>
  <si>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</si>
  <si>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</si>
  <si>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</si>
  <si>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</si>
  <si>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</si>
  <si>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</si>
  <si>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</si>
  <si>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</si>
  <si>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</si>
  <si>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</si>
  <si>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</si>
  <si>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</si>
  <si>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</si>
  <si>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</si>
  <si>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</si>
  <si>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</si>
  <si>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</si>
  <si>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</si>
  <si>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</si>
  <si>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</si>
  <si>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</si>
  <si>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</si>
  <si>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</si>
  <si>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</si>
  <si>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</si>
  <si>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</si>
  <si>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</si>
  <si>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</si>
  <si>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</si>
  <si>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</si>
  <si>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</si>
  <si>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</si>
  <si>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</si>
  <si>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</si>
  <si>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</si>
  <si>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</si>
  <si>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</si>
  <si>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</si>
  <si>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</si>
  <si>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</si>
  <si>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</si>
  <si>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</si>
  <si>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</si>
  <si>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</si>
  <si>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</si>
  <si>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</si>
  <si>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</si>
  <si>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</si>
  <si>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</si>
  <si>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</si>
  <si>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</si>
  <si>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</si>
  <si>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</si>
  <si>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</si>
  <si>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</si>
  <si>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</si>
  <si>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</si>
  <si>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</si>
  <si>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</si>
  <si>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</si>
  <si>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</si>
  <si>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</si>
  <si>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</si>
  <si>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</si>
  <si>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</si>
  <si>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</si>
  <si>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</si>
  <si>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</si>
  <si>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</si>
  <si>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</si>
  <si>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</si>
  <si>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</si>
  <si>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</si>
  <si>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</si>
  <si>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</si>
  <si>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</si>
  <si>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</si>
  <si>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</si>
  <si>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</si>
  <si>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</si>
  <si>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</si>
  <si>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</si>
  <si>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</si>
  <si>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</si>
  <si>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</si>
  <si>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</si>
  <si>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</si>
  <si>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</si>
  <si>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</si>
  <si>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</si>
  <si>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</si>
  <si>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</si>
  <si>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</si>
  <si>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</si>
  <si>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</si>
  <si>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</si>
  <si>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</si>
  <si>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</si>
  <si>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</si>
  <si>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</si>
  <si>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</si>
  <si>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</si>
  <si>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</si>
  <si>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</si>
  <si>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</si>
  <si>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</si>
  <si>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</si>
  <si>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</si>
  <si>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</si>
  <si>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</si>
  <si>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</si>
  <si>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</si>
  <si>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</si>
  <si>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</si>
  <si>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</si>
  <si>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</si>
  <si>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</si>
  <si>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</si>
  <si>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</si>
  <si>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</si>
  <si>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</si>
  <si>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</si>
  <si>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</si>
  <si>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</si>
  <si>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</si>
  <si>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</si>
  <si>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</si>
  <si>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</si>
  <si>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</si>
  <si>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</si>
  <si>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</si>
  <si>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</si>
  <si>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</si>
  <si>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</si>
  <si>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</si>
  <si>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</si>
  <si>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</si>
  <si>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</si>
  <si>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</si>
  <si>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</si>
  <si>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</si>
  <si>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</si>
  <si>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</si>
  <si>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</si>
  <si>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</si>
  <si>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</si>
  <si>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</si>
  <si>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</si>
  <si>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</si>
  <si>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</si>
  <si>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</si>
  <si>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</si>
  <si>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</si>
  <si>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</si>
  <si>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</si>
  <si>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</si>
  <si>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</si>
  <si>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</si>
  <si>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</si>
  <si>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</si>
  <si>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</si>
  <si>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</si>
  <si>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</si>
  <si>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</si>
  <si>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</si>
  <si>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</si>
  <si>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</si>
  <si>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</si>
  <si>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</si>
  <si>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</si>
  <si>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</si>
  <si>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</si>
  <si>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</si>
  <si>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</si>
  <si>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</si>
  <si>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</si>
  <si>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</si>
  <si>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</si>
  <si>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</si>
  <si>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</si>
  <si>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</si>
  <si>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</si>
  <si>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</si>
  <si>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</si>
  <si>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</si>
  <si>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</si>
  <si>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</si>
  <si>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</si>
  <si>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</si>
  <si>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</si>
  <si>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</si>
  <si>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</si>
  <si>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</si>
  <si>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</si>
  <si>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</si>
  <si>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</si>
  <si>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</si>
  <si>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</si>
  <si>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</si>
  <si>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</si>
  <si>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</si>
  <si>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</si>
  <si>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</si>
  <si>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</si>
  <si>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</si>
  <si>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</si>
  <si>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</si>
  <si>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</si>
  <si>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</si>
  <si>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</si>
  <si>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</si>
  <si>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</si>
  <si>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</si>
  <si>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</si>
  <si>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</si>
  <si>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</si>
  <si>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</si>
  <si>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</si>
  <si>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</si>
  <si>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</si>
  <si>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</si>
  <si>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</si>
  <si>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</si>
  <si>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</si>
  <si>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</si>
  <si>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</si>
  <si>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</si>
  <si>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</si>
  <si>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</si>
  <si>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</si>
  <si>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</si>
  <si>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</si>
  <si>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</si>
  <si>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</si>
  <si>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</si>
  <si>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</si>
  <si>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</si>
  <si>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</si>
  <si>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</si>
  <si>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</si>
  <si>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</si>
  <si>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</si>
  <si>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</si>
  <si>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</si>
  <si>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</si>
  <si>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</si>
  <si>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</si>
  <si>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</si>
  <si>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</si>
  <si>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</si>
  <si>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</si>
  <si>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</si>
  <si>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</si>
  <si>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</si>
  <si>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</si>
  <si>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</si>
  <si>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</si>
  <si>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</si>
  <si>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</si>
  <si>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</si>
  <si>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</si>
  <si>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</si>
  <si>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</si>
  <si>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</si>
  <si>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</si>
  <si>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</si>
  <si>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</si>
  <si>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</si>
  <si>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</si>
  <si>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</si>
  <si>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</si>
  <si>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</si>
  <si>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</si>
  <si>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</si>
  <si>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</si>
  <si>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</si>
  <si>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</si>
  <si>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</si>
  <si>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</si>
  <si>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</si>
  <si>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</si>
  <si>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</si>
  <si>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</si>
  <si>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</si>
  <si>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</si>
  <si>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</si>
  <si>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</si>
  <si>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</si>
  <si>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</si>
  <si>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</si>
  <si>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</si>
  <si>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</si>
  <si>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</si>
  <si>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</si>
  <si>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</si>
  <si>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</si>
  <si>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</si>
  <si>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</si>
  <si>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</si>
  <si>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</si>
  <si>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</si>
  <si>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</si>
  <si>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</si>
  <si>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</si>
  <si>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</si>
  <si>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</si>
  <si>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</si>
  <si>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</si>
  <si>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</si>
  <si>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</si>
  <si>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</si>
  <si>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</si>
  <si>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</si>
  <si>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</si>
  <si>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</si>
  <si>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</si>
  <si>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</si>
  <si>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</si>
  <si>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</si>
  <si>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</si>
  <si>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</si>
  <si>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</si>
  <si>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</si>
  <si>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</si>
  <si>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</si>
  <si>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</si>
  <si>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</si>
  <si>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</si>
  <si>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</si>
  <si>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</si>
  <si>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</si>
  <si>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</si>
  <si>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</si>
  <si>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</si>
  <si>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</si>
  <si>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</si>
  <si>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</si>
  <si>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</si>
  <si>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</si>
  <si>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</si>
  <si>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</si>
  <si>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</si>
  <si>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</si>
  <si>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</si>
  <si>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</si>
  <si>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</si>
  <si>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</si>
  <si>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</si>
  <si>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</si>
  <si>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</si>
  <si>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</si>
  <si>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</si>
  <si>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</si>
  <si>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</si>
  <si>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</si>
  <si>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</si>
  <si>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</si>
  <si>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</si>
  <si>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</si>
  <si>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</si>
  <si>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</si>
  <si>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</si>
  <si>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</si>
  <si>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</si>
  <si>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</si>
  <si>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</si>
  <si>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</si>
  <si>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</si>
  <si>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</si>
  <si>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</si>
  <si>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</si>
  <si>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</si>
  <si>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</si>
  <si>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</si>
  <si>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</si>
  <si>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</si>
  <si>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</si>
  <si>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</si>
  <si>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</si>
  <si>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</si>
  <si>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</si>
  <si>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</si>
  <si>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</si>
  <si>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</si>
  <si>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</si>
  <si>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</si>
  <si>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</si>
  <si>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</si>
  <si>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</si>
  <si>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</si>
  <si>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</si>
  <si>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</si>
  <si>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</si>
  <si>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</si>
  <si>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</si>
  <si>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</si>
  <si>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</si>
  <si>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</si>
  <si>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</si>
  <si>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</si>
  <si>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</si>
  <si>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</si>
  <si>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</si>
  <si>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</si>
  <si>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</si>
  <si>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</si>
  <si>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</si>
  <si>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</si>
  <si>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</si>
  <si>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</si>
  <si>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</si>
  <si>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</si>
  <si>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</si>
  <si>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</si>
  <si>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</si>
  <si>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</si>
  <si>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</si>
  <si>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</si>
  <si>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</si>
  <si>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</si>
  <si>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</si>
  <si>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</si>
  <si>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</si>
  <si>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</si>
  <si>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</si>
  <si>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</si>
  <si>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</si>
  <si>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</si>
  <si>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</si>
  <si>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</si>
  <si>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</si>
  <si>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</si>
  <si>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</si>
  <si>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</si>
  <si>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</si>
  <si>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</si>
  <si>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</si>
  <si>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</si>
  <si>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</si>
  <si>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</si>
  <si>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</si>
  <si>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</si>
  <si>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</si>
  <si>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</si>
  <si>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</si>
  <si>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</si>
  <si>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</si>
  <si>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</si>
  <si>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</si>
  <si>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</si>
  <si>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</si>
  <si>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</si>
  <si>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</si>
  <si>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</si>
  <si>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</si>
  <si>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</si>
  <si>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</si>
  <si>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</si>
  <si>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</si>
  <si>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</si>
  <si>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</si>
  <si>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</si>
  <si>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</si>
  <si>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</si>
  <si>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</si>
  <si>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</si>
  <si>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</si>
  <si>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</si>
  <si>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</si>
  <si>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</si>
  <si>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</si>
  <si>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</si>
  <si>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</si>
  <si>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</si>
  <si>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</si>
  <si>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</si>
  <si>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</si>
  <si>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</si>
  <si>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</si>
  <si>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</si>
  <si>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</si>
  <si>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</si>
  <si>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</si>
  <si>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</si>
  <si>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</si>
  <si>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</si>
  <si>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</si>
  <si>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</si>
  <si>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</si>
  <si>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</si>
  <si>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</si>
  <si>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</si>
  <si>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</si>
  <si>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</si>
  <si>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</si>
  <si>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</si>
  <si>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</si>
  <si>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</si>
  <si>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</si>
  <si>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</si>
  <si>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</si>
  <si>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</si>
  <si>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</si>
  <si>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</si>
  <si>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</si>
  <si>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</si>
  <si>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</si>
  <si>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</si>
  <si>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</si>
  <si>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</si>
  <si>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</si>
  <si>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</si>
  <si>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</si>
  <si>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</si>
  <si>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</si>
  <si>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</si>
  <si>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</si>
  <si>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</si>
  <si>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</si>
  <si>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</si>
  <si>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</si>
  <si>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</si>
  <si>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</si>
  <si>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</si>
  <si>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</si>
  <si>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</si>
  <si>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</si>
  <si>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</si>
  <si>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</si>
  <si>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</si>
  <si>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</si>
  <si>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</si>
  <si>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</si>
  <si>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</si>
  <si>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</si>
  <si>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</si>
  <si>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</si>
  <si>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</si>
  <si>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</si>
  <si>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</si>
  <si>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</si>
  <si>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</si>
  <si>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</si>
  <si>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</si>
  <si>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</si>
  <si>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</si>
  <si>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</si>
  <si>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</si>
  <si>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</si>
  <si>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</si>
  <si>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</si>
  <si>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</si>
  <si>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</si>
  <si>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</si>
  <si>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</si>
  <si>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</si>
  <si>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</si>
  <si>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</si>
  <si>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</si>
  <si>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</si>
  <si>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</si>
  <si>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</si>
  <si>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</si>
  <si>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</si>
  <si>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</si>
  <si>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</si>
  <si>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</si>
  <si>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</si>
  <si>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</si>
  <si>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</si>
  <si>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</si>
  <si>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</si>
  <si>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</si>
  <si>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</si>
  <si>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</si>
  <si>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</si>
  <si>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</si>
  <si>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</si>
  <si>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</si>
  <si>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</si>
  <si>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</si>
  <si>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</si>
  <si>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</si>
  <si>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</si>
  <si>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</si>
  <si>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</si>
  <si>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</si>
  <si>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</si>
  <si>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</si>
  <si>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</si>
  <si>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</si>
  <si>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</si>
  <si>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</si>
  <si>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</si>
  <si>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</si>
  <si>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</si>
  <si>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</si>
  <si>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</si>
  <si>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</si>
  <si>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</si>
  <si>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</si>
  <si>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</si>
  <si>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</si>
  <si>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</si>
  <si>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</si>
  <si>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</si>
  <si>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</si>
  <si>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</si>
  <si>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</si>
  <si>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</si>
  <si>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</si>
  <si>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</si>
  <si>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</si>
  <si>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</si>
  <si>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</si>
  <si>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</si>
  <si>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</si>
  <si>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</si>
  <si>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</si>
  <si>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</si>
  <si>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</si>
  <si>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</si>
  <si>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</si>
  <si>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</si>
  <si>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</si>
  <si>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</si>
  <si>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</si>
  <si>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</si>
  <si>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</si>
  <si>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</si>
  <si>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</si>
  <si>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</si>
  <si>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</si>
  <si>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</si>
  <si>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</si>
  <si>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</si>
  <si>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</si>
  <si>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</si>
  <si>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</si>
  <si>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</si>
  <si>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</si>
  <si>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</si>
  <si>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</si>
  <si>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</si>
  <si>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</si>
  <si>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</si>
  <si>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</si>
  <si>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</si>
  <si>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</si>
  <si>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</si>
  <si>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</si>
  <si>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</si>
  <si>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</si>
  <si>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</si>
  <si>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</si>
  <si>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</si>
  <si>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</si>
  <si>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</si>
  <si>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</si>
  <si>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</si>
  <si>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</si>
  <si>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</si>
  <si>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</si>
  <si>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</si>
  <si>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</si>
  <si>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</si>
  <si>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</si>
  <si>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</si>
  <si>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</si>
  <si>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</si>
  <si>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</si>
  <si>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</si>
  <si>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</si>
  <si>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</si>
  <si>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</si>
  <si>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</si>
  <si>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</si>
  <si>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</si>
  <si>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</si>
  <si>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</si>
  <si>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</si>
  <si>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</si>
  <si>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</si>
  <si>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</si>
  <si>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</si>
  <si>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</si>
  <si>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</si>
  <si>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</si>
  <si>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</si>
  <si>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</si>
  <si>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</si>
  <si>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</si>
  <si>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</si>
  <si>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</si>
  <si>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</si>
  <si>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</si>
  <si>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</si>
  <si>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</si>
  <si>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</si>
  <si>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</si>
  <si>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</si>
  <si>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</si>
  <si>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</si>
  <si>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</si>
  <si>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</si>
  <si>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</si>
  <si>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</si>
  <si>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</si>
  <si>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</si>
  <si>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</si>
  <si>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</si>
  <si>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</si>
  <si>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</si>
  <si>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</si>
  <si>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</si>
  <si>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</si>
  <si>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</si>
  <si>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</si>
  <si>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</si>
  <si>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</si>
  <si>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</si>
  <si>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</si>
  <si>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</si>
  <si>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</si>
  <si>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</si>
  <si>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</si>
  <si>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</si>
  <si>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</si>
  <si>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</si>
  <si>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</si>
  <si>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</si>
  <si>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</si>
  <si>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</si>
  <si>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</si>
  <si>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</si>
  <si>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</si>
  <si>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</si>
  <si>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</si>
  <si>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</si>
  <si>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</si>
  <si>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</si>
  <si>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</si>
  <si>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</si>
  <si>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</si>
  <si>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</si>
  <si>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</si>
  <si>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</si>
  <si>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</si>
  <si>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</si>
  <si>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</si>
  <si>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</si>
  <si>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</si>
  <si>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</si>
  <si>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</si>
  <si>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</si>
  <si>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</si>
  <si>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</si>
  <si>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</si>
  <si>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</si>
  <si>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</si>
  <si>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</si>
  <si>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</si>
  <si>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</si>
  <si>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</si>
  <si>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</si>
  <si>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</si>
  <si>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</si>
  <si>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</si>
  <si>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</si>
  <si>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</si>
  <si>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</si>
  <si>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</si>
  <si>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</si>
  <si>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</si>
  <si>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</si>
  <si>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</si>
  <si>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</si>
  <si>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</si>
  <si>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</si>
  <si>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</si>
  <si>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</si>
  <si>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</si>
  <si>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</si>
  <si>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</si>
  <si>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</si>
  <si>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</si>
  <si>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</si>
  <si>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</si>
  <si>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</si>
  <si>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</si>
  <si>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</si>
  <si>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</si>
  <si>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</si>
  <si>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</si>
  <si>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</si>
  <si>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</si>
  <si>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</si>
  <si>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</si>
  <si>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</si>
  <si>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</si>
  <si>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</si>
  <si>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</si>
  <si>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</si>
  <si>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</si>
  <si>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</si>
  <si>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</si>
  <si>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</si>
  <si>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</si>
  <si>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</si>
  <si>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</si>
  <si>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</si>
  <si>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</si>
  <si>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</si>
  <si>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</si>
  <si>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</si>
  <si>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</si>
  <si>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</si>
  <si>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</si>
  <si>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</si>
  <si>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</si>
  <si>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</si>
  <si>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</si>
  <si>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</si>
  <si>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</si>
  <si>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</si>
  <si>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</si>
  <si>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</si>
  <si>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</si>
  <si>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</si>
  <si>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</si>
  <si>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</si>
  <si>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</si>
  <si>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</si>
  <si>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</si>
  <si>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</si>
  <si>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</si>
  <si>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</si>
  <si>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</si>
  <si>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</si>
  <si>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</si>
  <si>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</si>
  <si>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</si>
  <si>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</si>
  <si>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</si>
  <si>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</si>
  <si>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</si>
  <si>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</si>
  <si>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</si>
  <si>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</si>
  <si>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</si>
  <si>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</si>
  <si>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</si>
  <si>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</si>
  <si>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</si>
  <si>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</si>
  <si>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</si>
  <si>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</si>
  <si>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</si>
  <si>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</si>
  <si>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</si>
  <si>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</si>
  <si>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</si>
  <si>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</si>
  <si>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</si>
  <si>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</si>
  <si>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</si>
  <si>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</si>
  <si>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</si>
  <si>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</si>
  <si>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</si>
  <si>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</si>
  <si>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</si>
  <si>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</si>
  <si>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</si>
  <si>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</si>
  <si>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</si>
  <si>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</si>
  <si>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</si>
  <si>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</si>
  <si>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</si>
  <si>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</si>
  <si>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</si>
  <si>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</si>
  <si>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</si>
  <si>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</si>
  <si>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</si>
  <si>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</si>
  <si>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</si>
  <si>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</si>
  <si>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</si>
  <si>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</si>
  <si>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</si>
  <si>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</si>
  <si>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</si>
  <si>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</si>
  <si>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</si>
  <si>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</si>
  <si>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</si>
  <si>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</si>
  <si>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</si>
  <si>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</si>
  <si>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</si>
  <si>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</si>
  <si>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</si>
  <si>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</si>
  <si>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</si>
  <si>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</si>
  <si>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</si>
  <si>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</si>
  <si>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</si>
  <si>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</si>
  <si>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</si>
  <si>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</si>
  <si>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</si>
  <si>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</si>
  <si>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</si>
  <si>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</si>
  <si>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</si>
  <si>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</si>
  <si>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</si>
  <si>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</si>
  <si>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</si>
  <si>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</si>
  <si>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</si>
  <si>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</si>
  <si>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</si>
  <si>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</si>
  <si>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</si>
  <si>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</si>
  <si>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</si>
  <si>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</si>
  <si>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</si>
  <si>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</si>
  <si>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</si>
  <si>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</si>
  <si>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</si>
  <si>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</si>
  <si>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</si>
  <si>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</si>
  <si>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</si>
  <si>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</si>
  <si>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</si>
  <si>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</si>
  <si>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</si>
  <si>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</si>
  <si>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</si>
  <si>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</si>
  <si>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</si>
  <si>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</si>
  <si>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</si>
  <si>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</si>
  <si>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</si>
  <si>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</si>
  <si>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</si>
  <si>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</si>
  <si>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</si>
  <si>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</si>
  <si>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</si>
  <si>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</si>
  <si>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</si>
  <si>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</si>
  <si>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</si>
  <si>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</si>
  <si>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</si>
  <si>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</si>
  <si>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</si>
  <si>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</si>
  <si>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</si>
  <si>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</si>
  <si>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</si>
  <si>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</si>
  <si>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</si>
  <si>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</si>
  <si>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</si>
  <si>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</si>
  <si>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</si>
  <si>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</si>
  <si>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</si>
  <si>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</si>
  <si>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</si>
  <si>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</si>
  <si>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</si>
  <si>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</si>
  <si>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</si>
  <si>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</si>
  <si>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</si>
  <si>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</si>
  <si>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</si>
  <si>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</si>
  <si>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</si>
  <si>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</si>
  <si>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</si>
  <si>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</si>
  <si>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</si>
  <si>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</si>
  <si>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</si>
  <si>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</si>
  <si>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</si>
  <si>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</si>
  <si>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</si>
  <si>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</si>
  <si>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</si>
  <si>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</si>
  <si>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</si>
  <si>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</si>
  <si>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</si>
  <si>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</si>
  <si>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</si>
  <si>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</si>
  <si>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</si>
  <si>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</si>
  <si>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</si>
  <si>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</si>
  <si>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</si>
  <si>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</si>
  <si>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</si>
  <si>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</si>
  <si>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</si>
  <si>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</si>
  <si>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</si>
  <si>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</si>
  <si>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</si>
  <si>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</si>
  <si>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</si>
  <si>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</si>
  <si>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</si>
  <si>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</si>
  <si>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</si>
  <si>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</si>
  <si>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</si>
  <si>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</si>
  <si>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</si>
  <si>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</si>
  <si>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</si>
  <si>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</si>
  <si>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</si>
  <si>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</si>
  <si>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</si>
  <si>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</si>
  <si>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</si>
  <si>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</si>
  <si>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</si>
  <si>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</si>
  <si>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</si>
  <si>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</si>
  <si>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</si>
  <si>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</si>
  <si>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</si>
  <si>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</si>
  <si>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</si>
  <si>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</si>
  <si>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</si>
  <si>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</si>
  <si>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</si>
  <si>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</si>
  <si>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</si>
  <si>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</si>
  <si>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</si>
  <si>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</si>
  <si>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</si>
  <si>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</si>
  <si>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</si>
  <si>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</si>
  <si>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</si>
  <si>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</si>
  <si>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</si>
  <si>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</si>
  <si>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</si>
  <si>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</si>
  <si>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</si>
  <si>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</si>
  <si>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</si>
  <si>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</si>
  <si>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</si>
  <si>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</si>
  <si>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</si>
  <si>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</si>
  <si>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</si>
  <si>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</si>
  <si>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</si>
  <si>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</si>
  <si>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</si>
  <si>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</si>
  <si>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</si>
  <si>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</si>
  <si>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</si>
  <si>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</si>
  <si>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</si>
  <si>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</si>
  <si>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</si>
  <si>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</si>
  <si>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</si>
  <si>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</si>
  <si>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</si>
  <si>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</si>
  <si>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</si>
  <si>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</si>
  <si>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</si>
  <si>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</si>
  <si>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</si>
  <si>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</si>
  <si>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</si>
  <si>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</si>
  <si>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</si>
  <si>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</si>
  <si>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</si>
  <si>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</si>
  <si>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</si>
  <si>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</si>
  <si>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</si>
  <si>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</si>
  <si>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</si>
  <si>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</si>
  <si>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</si>
  <si>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</si>
  <si>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</si>
  <si>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</si>
  <si>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</si>
  <si>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</si>
  <si>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</si>
  <si>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</si>
  <si>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</si>
  <si>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</si>
  <si>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</si>
  <si>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</si>
  <si>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</si>
  <si>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</si>
  <si>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</si>
  <si>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</si>
  <si>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</si>
  <si>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</si>
  <si>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</si>
  <si>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</si>
  <si>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</si>
  <si>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</si>
  <si>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</si>
  <si>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</si>
  <si>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</si>
  <si>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</si>
  <si>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</si>
  <si>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</si>
  <si>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</si>
  <si>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</si>
  <si>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</si>
  <si>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</si>
  <si>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</si>
  <si>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</si>
  <si>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</si>
  <si>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</si>
  <si>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</si>
  <si>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</si>
  <si>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</si>
  <si>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</si>
  <si>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</si>
  <si>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</si>
  <si>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</si>
  <si>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</si>
  <si>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</si>
  <si>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</si>
  <si>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</si>
  <si>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</si>
  <si>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</si>
  <si>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</si>
  <si>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</si>
  <si>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</si>
  <si>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</si>
  <si>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</si>
  <si>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</si>
  <si>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</si>
  <si>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</si>
  <si>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</si>
  <si>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</si>
  <si>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</si>
  <si>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</si>
  <si>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</si>
  <si>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</si>
  <si>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</si>
  <si>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</si>
  <si>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</si>
  <si>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</si>
  <si>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</si>
  <si>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</si>
  <si>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</si>
  <si>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</si>
  <si>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</si>
  <si>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</si>
  <si>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</si>
  <si>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</si>
  <si>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</si>
  <si>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</si>
  <si>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</si>
  <si>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</si>
  <si>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</si>
  <si>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</si>
  <si>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</si>
  <si>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</si>
  <si>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</si>
  <si>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</si>
  <si>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</si>
  <si>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</si>
  <si>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</si>
  <si>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</si>
  <si>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</si>
  <si>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</si>
  <si>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</si>
  <si>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</si>
  <si>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</si>
  <si>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</si>
  <si>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</si>
  <si>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</si>
  <si>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</si>
  <si>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</si>
  <si>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</si>
  <si>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</si>
  <si>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</si>
  <si>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</si>
  <si>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</si>
  <si>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</si>
  <si>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</si>
  <si>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</si>
  <si>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</si>
  <si>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</si>
  <si>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</si>
  <si>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</si>
  <si>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</si>
  <si>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</si>
  <si>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</si>
  <si>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</si>
  <si>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</si>
  <si>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</si>
  <si>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</si>
  <si>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</si>
  <si>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</si>
  <si>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</si>
  <si>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</si>
  <si>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</si>
  <si>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</si>
  <si>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</si>
  <si>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</si>
  <si>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</si>
  <si>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</si>
  <si>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</si>
  <si>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</si>
  <si>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</si>
  <si>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</si>
  <si>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</si>
  <si>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</si>
  <si>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</si>
  <si>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</si>
  <si>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</si>
  <si>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</si>
  <si>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</si>
  <si>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</si>
  <si>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</si>
  <si>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</si>
  <si>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</si>
  <si>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</si>
  <si>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</si>
  <si>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</si>
  <si>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</si>
  <si>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</si>
  <si>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</si>
  <si>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</si>
  <si>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</si>
  <si>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</si>
  <si>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</si>
  <si>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</si>
  <si>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</si>
  <si>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</si>
  <si>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</si>
  <si>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</si>
  <si>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</si>
  <si>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</si>
  <si>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</si>
  <si>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</si>
  <si>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</si>
  <si>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</si>
  <si>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</si>
  <si>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</si>
  <si>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</si>
  <si>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</si>
  <si>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</si>
  <si>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</si>
  <si>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</si>
  <si>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</si>
  <si>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</si>
  <si>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</si>
  <si>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</si>
  <si>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</si>
  <si>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</si>
  <si>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</si>
  <si>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</si>
  <si>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</si>
  <si>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</si>
  <si>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</si>
  <si>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</si>
  <si>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</si>
  <si>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</si>
  <si>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</si>
  <si>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</si>
  <si>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</si>
  <si>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</si>
  <si>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</si>
  <si>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</si>
  <si>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</si>
  <si>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</si>
  <si>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</si>
  <si>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</si>
  <si>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</si>
  <si>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</si>
  <si>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</si>
  <si>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</si>
  <si>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</si>
  <si>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</si>
  <si>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</si>
  <si>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</si>
  <si>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</si>
  <si>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</si>
  <si>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</si>
  <si>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</si>
  <si>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</si>
  <si>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</si>
  <si>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</si>
  <si>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</si>
  <si>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</si>
  <si>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</si>
  <si>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</si>
  <si>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</si>
  <si>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</si>
  <si>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</si>
  <si>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</si>
  <si>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</si>
  <si>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</si>
  <si>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</si>
  <si>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</si>
  <si>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</si>
  <si>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</si>
  <si>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</si>
  <si>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</si>
  <si>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</si>
  <si>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</si>
  <si>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</si>
  <si>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</si>
  <si>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</si>
  <si>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</si>
  <si>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</si>
  <si>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</si>
  <si>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</si>
  <si>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</si>
  <si>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</si>
  <si>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</si>
  <si>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</si>
  <si>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</si>
  <si>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</si>
  <si>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</si>
  <si>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</si>
  <si>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</si>
  <si>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</si>
  <si>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</si>
  <si>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</si>
  <si>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</si>
  <si>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</si>
  <si>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</si>
  <si>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</si>
  <si>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</si>
  <si>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</si>
  <si>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</si>
  <si>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</si>
  <si>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</si>
  <si>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</si>
  <si>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</si>
  <si>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</si>
  <si>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</si>
  <si>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</si>
  <si>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</si>
  <si>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</si>
  <si>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</si>
  <si>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</si>
  <si>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</si>
  <si>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</si>
  <si>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</si>
  <si>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</si>
  <si>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</si>
  <si>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</si>
  <si>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</si>
  <si>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</si>
  <si>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</si>
  <si>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</si>
  <si>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</si>
  <si>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</si>
  <si>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</si>
  <si>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</si>
  <si>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</si>
  <si>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</si>
  <si>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</si>
  <si>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</si>
  <si>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</si>
  <si>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</si>
  <si>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</si>
  <si>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</si>
  <si>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</si>
  <si>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</si>
  <si>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</si>
  <si>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</si>
  <si>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</si>
  <si>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</si>
  <si>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</si>
  <si>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</si>
  <si>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</si>
  <si>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</si>
  <si>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</si>
  <si>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</si>
  <si>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</si>
  <si>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</si>
  <si>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</si>
  <si>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</si>
  <si>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</si>
  <si>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</si>
  <si>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</si>
  <si>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</si>
  <si>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</si>
  <si>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</si>
  <si>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</si>
  <si>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</si>
  <si>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</si>
  <si>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</si>
  <si>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</si>
  <si>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</si>
  <si>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</si>
  <si>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</si>
  <si>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</si>
  <si>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</si>
  <si>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</si>
  <si>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</si>
  <si>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</si>
  <si>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</si>
  <si>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</si>
  <si>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</si>
  <si>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</si>
  <si>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</si>
  <si>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</si>
  <si>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</si>
  <si>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</si>
  <si>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</si>
  <si>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</si>
  <si>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</si>
  <si>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</si>
  <si>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</si>
  <si>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</si>
  <si>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</si>
  <si>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</si>
  <si>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</si>
  <si>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</si>
  <si>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</si>
  <si>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</si>
  <si>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</si>
  <si>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</si>
  <si>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</si>
  <si>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</si>
  <si>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</si>
  <si>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</si>
  <si>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</si>
  <si>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</si>
  <si>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</si>
  <si>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</si>
  <si>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</si>
  <si>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</si>
  <si>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</si>
  <si>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</si>
  <si>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</si>
  <si>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</si>
  <si>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</si>
  <si>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</si>
  <si>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</si>
  <si>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</si>
  <si>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</si>
  <si>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</si>
  <si>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</si>
  <si>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</si>
  <si>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</si>
  <si>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</si>
  <si>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</si>
  <si>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</si>
  <si>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</si>
  <si>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</si>
  <si>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</si>
  <si>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</si>
  <si>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</si>
  <si>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</si>
  <si>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</si>
  <si>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</si>
  <si>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</si>
  <si>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</si>
  <si>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</si>
  <si>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</si>
  <si>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</si>
  <si>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</si>
  <si>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</si>
  <si>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</si>
  <si>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</si>
  <si>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</si>
  <si>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</si>
  <si>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</si>
  <si>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</si>
  <si>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</si>
  <si>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</si>
  <si>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</si>
  <si>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</si>
  <si>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</si>
  <si>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</si>
  <si>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</si>
  <si>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</si>
  <si>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</si>
  <si>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</si>
  <si>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</si>
  <si>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</si>
  <si>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</si>
  <si>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</si>
  <si>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</si>
  <si>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</si>
  <si>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</si>
  <si>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</si>
  <si>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</si>
  <si>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</si>
  <si>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</si>
  <si>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</si>
  <si>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</si>
  <si>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</si>
  <si>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</si>
  <si>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</si>
  <si>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</si>
  <si>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</si>
  <si>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</si>
  <si>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</si>
  <si>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</si>
  <si>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</si>
  <si>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</si>
  <si>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</si>
  <si>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</si>
  <si>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</si>
  <si>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</si>
  <si>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</si>
  <si>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</si>
  <si>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</si>
  <si>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</si>
  <si>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</si>
  <si>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</si>
  <si>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</si>
  <si>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</si>
  <si>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</si>
  <si>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</si>
  <si>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</si>
  <si>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</si>
  <si>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</si>
  <si>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</si>
  <si>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</si>
  <si>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</si>
  <si>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</si>
  <si>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</si>
  <si>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</si>
  <si>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</si>
  <si>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</si>
  <si>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</si>
  <si>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</si>
  <si>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</si>
  <si>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</si>
  <si>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</si>
  <si>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</si>
  <si>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</si>
  <si>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</si>
  <si>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</si>
  <si>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</si>
  <si>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</si>
  <si>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</si>
  <si>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</si>
  <si>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</si>
  <si>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</si>
  <si>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</si>
  <si>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</si>
  <si>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</si>
  <si>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</si>
  <si>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</si>
  <si>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</si>
  <si>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</si>
  <si>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</si>
  <si>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</si>
  <si>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</si>
  <si>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</si>
  <si>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</si>
  <si>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</si>
  <si>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</si>
  <si>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</si>
  <si>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</si>
  <si>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</si>
  <si>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</si>
  <si>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</si>
  <si>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</si>
  <si>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</si>
  <si>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</si>
  <si>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</si>
  <si>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</si>
  <si>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</si>
  <si>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</si>
  <si>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</si>
  <si>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</si>
  <si>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</si>
  <si>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</si>
  <si>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</si>
  <si>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</si>
  <si>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</si>
  <si>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</si>
  <si>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</si>
  <si>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</si>
  <si>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</si>
  <si>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</si>
  <si>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</si>
  <si>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</si>
  <si>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</si>
  <si>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</si>
  <si>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</si>
  <si>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</si>
  <si>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</si>
  <si>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</si>
  <si>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</si>
  <si>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</si>
  <si>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</si>
  <si>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</si>
  <si>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</si>
  <si>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</si>
  <si>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</si>
  <si>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</si>
  <si>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</si>
  <si>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</si>
  <si>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</si>
  <si>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</si>
  <si>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</si>
  <si>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</si>
  <si>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</si>
  <si>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</si>
  <si>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</si>
  <si>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</si>
  <si>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</si>
  <si>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</si>
  <si>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</si>
  <si>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</si>
  <si>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</si>
  <si>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</si>
  <si>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</si>
  <si>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</si>
  <si>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</si>
  <si>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</si>
  <si>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</si>
  <si>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</si>
  <si>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</si>
  <si>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</si>
  <si>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</si>
  <si>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</si>
  <si>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</si>
  <si>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</si>
  <si>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</si>
  <si>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</si>
  <si>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</si>
  <si>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</si>
  <si>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</si>
  <si>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</si>
  <si>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</si>
  <si>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</si>
  <si>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</si>
  <si>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</si>
  <si>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</si>
  <si>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</si>
  <si>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</si>
  <si>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</si>
  <si>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</si>
  <si>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</si>
  <si>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</si>
  <si>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</si>
  <si>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</si>
  <si>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</si>
  <si>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</si>
  <si>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</si>
  <si>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</si>
  <si>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</si>
  <si>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</si>
  <si>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</si>
  <si>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</si>
  <si>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</si>
  <si>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</si>
  <si>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</si>
  <si>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</si>
  <si>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</si>
  <si>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</si>
  <si>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</si>
  <si>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</si>
  <si>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</si>
  <si>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</si>
  <si>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</si>
  <si>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</si>
  <si>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</si>
  <si>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</si>
  <si>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</si>
  <si>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</si>
  <si>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</si>
  <si>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</si>
  <si>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</si>
  <si>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</si>
  <si>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</si>
  <si>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</si>
  <si>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</si>
  <si>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</si>
  <si>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</si>
  <si>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</si>
  <si>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</si>
  <si>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</si>
  <si>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</si>
  <si>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</si>
  <si>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</si>
  <si>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</si>
  <si>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</si>
  <si>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</si>
  <si>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</si>
  <si>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</si>
  <si>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</si>
  <si>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</si>
  <si>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</si>
  <si>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</si>
  <si>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</si>
  <si>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</si>
  <si>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</si>
  <si>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</si>
  <si>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</si>
  <si>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</si>
  <si>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</si>
  <si>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</si>
  <si>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</si>
  <si>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</si>
  <si>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</si>
  <si>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</si>
  <si>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</si>
  <si>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</si>
  <si>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</si>
  <si>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</si>
  <si>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</si>
  <si>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</si>
  <si>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</si>
  <si>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</si>
  <si>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</si>
  <si>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</si>
  <si>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</si>
  <si>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</si>
  <si>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</si>
  <si>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</si>
  <si>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</si>
  <si>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</si>
  <si>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</si>
  <si>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</si>
  <si>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</si>
  <si>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</si>
  <si>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</si>
  <si>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</si>
  <si>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</si>
  <si>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</si>
  <si>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</si>
  <si>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</si>
  <si>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</si>
  <si>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</si>
  <si>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</si>
  <si>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</si>
  <si>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</si>
  <si>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</si>
  <si>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</si>
  <si>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</si>
  <si>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</si>
  <si>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</si>
  <si>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</si>
  <si>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</si>
  <si>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</si>
  <si>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</si>
  <si>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</si>
  <si>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</si>
  <si>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</si>
  <si>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</si>
  <si>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</si>
  <si>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</si>
  <si>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</si>
  <si>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</si>
  <si>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</si>
  <si>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</si>
  <si>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</si>
  <si>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</si>
  <si>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</si>
  <si>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</si>
  <si>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</si>
  <si>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</si>
  <si>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</si>
  <si>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</si>
  <si>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</si>
  <si>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</si>
  <si>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</si>
  <si>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</si>
  <si>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</si>
  <si>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</si>
  <si>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</si>
  <si>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</si>
  <si>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</si>
  <si>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</si>
  <si>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</si>
  <si>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</si>
  <si>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</si>
  <si>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</si>
  <si>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</si>
  <si>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</si>
  <si>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</si>
  <si>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</si>
  <si>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</si>
  <si>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</si>
  <si>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</si>
  <si>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</si>
  <si>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</si>
  <si>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</si>
  <si>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</si>
  <si>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</si>
  <si>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</si>
  <si>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</si>
  <si>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</si>
  <si>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</si>
  <si>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</si>
  <si>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</si>
  <si>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</si>
  <si>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</si>
  <si>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</si>
  <si>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</si>
  <si>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</si>
  <si>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</si>
  <si>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</si>
  <si>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</si>
  <si>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</si>
  <si>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</si>
  <si>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</si>
  <si>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</si>
  <si>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</si>
  <si>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</si>
  <si>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</si>
  <si>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</si>
  <si>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</si>
  <si>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</si>
  <si>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</si>
  <si>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</si>
  <si>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</si>
  <si>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</si>
  <si>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</si>
  <si>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</si>
  <si>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</si>
  <si>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</si>
  <si>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</si>
  <si>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</si>
  <si>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</si>
  <si>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</si>
  <si>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</si>
  <si>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</si>
  <si>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</si>
  <si>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</si>
  <si>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</si>
  <si>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</si>
  <si>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</si>
  <si>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</si>
  <si>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</si>
  <si>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</si>
  <si>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</si>
  <si>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</si>
  <si>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</si>
  <si>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</si>
  <si>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</si>
  <si>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</si>
  <si>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</si>
  <si>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</si>
  <si>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</si>
  <si>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</si>
  <si>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</si>
  <si>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</si>
  <si>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</si>
  <si>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</si>
  <si>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</si>
  <si>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</si>
  <si>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</si>
  <si>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</si>
  <si>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</si>
  <si>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</si>
  <si>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</si>
  <si>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</si>
  <si>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</si>
  <si>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</si>
  <si>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</si>
  <si>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</si>
  <si>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</si>
  <si>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</si>
  <si>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</si>
  <si>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</si>
  <si>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</si>
  <si>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</si>
  <si>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</si>
  <si>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</si>
  <si>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</si>
  <si>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</si>
  <si>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</si>
  <si>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</si>
  <si>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</si>
  <si>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</si>
  <si>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</si>
  <si>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</si>
  <si>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</si>
  <si>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</si>
  <si>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</si>
  <si>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</si>
  <si>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</si>
  <si>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</si>
  <si>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</si>
  <si>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</si>
  <si>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</si>
  <si>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</si>
  <si>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</si>
  <si>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</si>
  <si>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</si>
  <si>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</si>
  <si>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</si>
  <si>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</si>
  <si>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</si>
  <si>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</si>
  <si>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</si>
  <si>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</si>
  <si>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</si>
  <si>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</si>
  <si>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</si>
  <si>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</si>
  <si>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</si>
  <si>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</si>
  <si>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</si>
  <si>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</si>
  <si>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</si>
  <si>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</si>
  <si>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</si>
  <si>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</si>
  <si>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</si>
  <si>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</si>
  <si>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</si>
  <si>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</si>
  <si>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</si>
  <si>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</si>
  <si>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</si>
  <si>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</si>
  <si>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</si>
  <si>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</si>
  <si>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</si>
  <si>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</si>
  <si>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</si>
  <si>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</si>
  <si>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</si>
  <si>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</si>
  <si>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</si>
  <si>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</si>
  <si>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</si>
  <si>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</si>
  <si>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</si>
  <si>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</si>
  <si>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</si>
  <si>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</si>
  <si>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</si>
  <si>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</si>
  <si>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</si>
  <si>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</si>
  <si>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</si>
  <si>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</si>
  <si>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</si>
  <si>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</si>
  <si>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</si>
  <si>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</si>
  <si>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</si>
  <si>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</si>
  <si>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</si>
  <si>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</si>
  <si>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</si>
  <si>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</si>
  <si>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</si>
  <si>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</si>
  <si>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</si>
  <si>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</si>
  <si>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</si>
  <si>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</si>
  <si>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</si>
  <si>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</si>
  <si>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</si>
  <si>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</si>
  <si>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</si>
  <si>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</si>
  <si>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</si>
  <si>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</si>
  <si>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</si>
  <si>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</si>
  <si>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</si>
  <si>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</si>
  <si>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</si>
  <si>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</si>
  <si>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</si>
  <si>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</si>
  <si>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</si>
  <si>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</si>
  <si>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</si>
  <si>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</si>
  <si>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</si>
  <si>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</si>
  <si>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</si>
  <si>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</si>
  <si>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</si>
  <si>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</si>
  <si>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</si>
  <si>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</si>
  <si>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</si>
  <si>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</si>
  <si>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</si>
  <si>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</si>
  <si>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</si>
  <si>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</si>
  <si>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</si>
  <si>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</si>
  <si>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</si>
  <si>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</si>
  <si>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</si>
  <si>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</si>
  <si>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</si>
  <si>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</si>
  <si>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</si>
  <si>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</si>
  <si>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</si>
  <si>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</si>
  <si>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</si>
  <si>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</si>
  <si>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</si>
  <si>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</si>
  <si>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</si>
  <si>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</si>
  <si>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</si>
  <si>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</si>
  <si>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</si>
  <si>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</si>
  <si>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</si>
  <si>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</si>
  <si>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</si>
  <si>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</si>
  <si>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</si>
  <si>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</si>
  <si>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</si>
  <si>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</si>
  <si>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</si>
  <si>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</si>
  <si>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</si>
  <si>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</si>
  <si>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</si>
  <si>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</si>
  <si>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</si>
  <si>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</si>
  <si>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</si>
  <si>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</si>
  <si>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</si>
  <si>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</si>
  <si>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</si>
  <si>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</si>
  <si>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</si>
  <si>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</si>
  <si>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</si>
  <si>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</si>
  <si>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</si>
  <si>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</si>
  <si>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</si>
  <si>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</si>
  <si>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</si>
  <si>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</si>
  <si>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</si>
  <si>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</si>
  <si>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</si>
  <si>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</si>
  <si>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</si>
  <si>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</si>
  <si>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</si>
  <si>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</si>
  <si>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</si>
  <si>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</si>
  <si>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</si>
  <si>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</si>
  <si>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</si>
  <si>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</si>
  <si>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</si>
  <si>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</si>
  <si>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</si>
  <si>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</si>
  <si>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</si>
  <si>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</si>
  <si>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</si>
  <si>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</si>
  <si>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</si>
  <si>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</si>
  <si>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</si>
  <si>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</si>
  <si>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</si>
  <si>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</si>
  <si>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</si>
  <si>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</si>
  <si>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</si>
  <si>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</si>
  <si>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</si>
  <si>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</si>
  <si>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</si>
  <si>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</si>
  <si>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</si>
  <si>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</si>
  <si>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</si>
  <si>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</si>
  <si>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</si>
  <si>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</si>
  <si>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</si>
  <si>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</si>
  <si>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</si>
  <si>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</si>
  <si>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</si>
  <si>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</si>
  <si>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</si>
  <si>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</si>
  <si>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</si>
  <si>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</si>
  <si>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</si>
  <si>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</si>
  <si>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</si>
  <si>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</si>
  <si>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</si>
  <si>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</si>
  <si>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</si>
  <si>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</si>
  <si>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</si>
  <si>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</si>
  <si>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</si>
  <si>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</si>
  <si>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</si>
  <si>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</si>
  <si>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</si>
  <si>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</si>
  <si>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</si>
  <si>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</si>
  <si>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</si>
  <si>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</si>
  <si>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</si>
  <si>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</si>
  <si>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</si>
  <si>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</si>
  <si>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</si>
  <si>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</si>
  <si>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</si>
  <si>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</si>
  <si>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</si>
  <si>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</si>
  <si>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</si>
  <si>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</si>
  <si>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</si>
  <si>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</si>
  <si>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</si>
  <si>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</si>
  <si>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</si>
  <si>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</si>
  <si>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</si>
  <si>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</si>
  <si>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</si>
  <si>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</si>
  <si>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</si>
  <si>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</si>
  <si>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</si>
  <si>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</si>
  <si>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</si>
  <si>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</si>
  <si>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</si>
  <si>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</si>
  <si>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</si>
  <si>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</si>
  <si>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</si>
  <si>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</si>
  <si>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</si>
  <si>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</si>
  <si>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</si>
  <si>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</si>
  <si>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</si>
  <si>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</si>
  <si>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</si>
  <si>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</si>
  <si>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</si>
  <si>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</si>
  <si>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</si>
  <si>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</si>
  <si>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</si>
  <si>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</si>
  <si>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</si>
  <si>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</si>
  <si>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</si>
  <si>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</si>
  <si>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</si>
  <si>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</si>
  <si>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</si>
  <si>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</si>
  <si>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</si>
  <si>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</si>
  <si>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</si>
  <si>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</si>
  <si>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</si>
  <si>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</si>
  <si>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</si>
  <si>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</si>
  <si>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</si>
  <si>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</si>
  <si>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</si>
  <si>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</si>
  <si>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</si>
  <si>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</si>
  <si>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</si>
  <si>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</si>
  <si>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</si>
  <si>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</si>
  <si>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</si>
  <si>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</si>
  <si>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</si>
  <si>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</si>
  <si>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</si>
  <si>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</si>
  <si>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</si>
  <si>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</si>
  <si>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</si>
  <si>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</si>
  <si>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</si>
  <si>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</si>
  <si>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</si>
  <si>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</si>
  <si>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</si>
  <si>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</si>
  <si>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</si>
  <si>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</si>
  <si>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</si>
  <si>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</si>
  <si>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</si>
  <si>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</si>
  <si>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</si>
  <si>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</si>
  <si>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</si>
  <si>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</si>
  <si>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</si>
  <si>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</si>
  <si>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</si>
  <si>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</si>
  <si>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</si>
  <si>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</si>
  <si>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</si>
  <si>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</si>
  <si>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</si>
  <si>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</si>
  <si>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</si>
  <si>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</si>
  <si>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</si>
  <si>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</si>
  <si>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</si>
  <si>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</si>
  <si>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</si>
  <si>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</si>
  <si>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</si>
  <si>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</si>
  <si>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</si>
  <si>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</si>
  <si>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</si>
  <si>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</si>
  <si>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</si>
  <si>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</si>
  <si>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</si>
  <si>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</si>
  <si>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</si>
  <si>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</si>
  <si>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</si>
  <si>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</si>
  <si>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</si>
  <si>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</si>
  <si>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</si>
  <si>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</si>
  <si>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</si>
  <si>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</si>
  <si>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</si>
  <si>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</si>
  <si>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</si>
  <si>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</si>
  <si>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</si>
  <si>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</si>
  <si>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</si>
  <si>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</si>
  <si>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</si>
  <si>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</si>
  <si>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</si>
  <si>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</si>
  <si>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</si>
  <si>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</si>
  <si>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</si>
  <si>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</si>
  <si>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</si>
  <si>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</si>
  <si>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</si>
  <si>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</si>
  <si>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</si>
  <si>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</si>
  <si>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</si>
  <si>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</si>
  <si>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</si>
  <si>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</si>
  <si>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</si>
  <si>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</si>
  <si>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</si>
  <si>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</si>
  <si>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</si>
  <si>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</si>
  <si>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</si>
  <si>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</si>
  <si>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</si>
  <si>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</si>
  <si>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</si>
  <si>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</si>
  <si>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</si>
  <si>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</si>
  <si>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</si>
  <si>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</si>
  <si>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</si>
  <si>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</si>
  <si>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</si>
  <si>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</si>
  <si>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</si>
  <si>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</si>
  <si>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</si>
  <si>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</si>
  <si>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</si>
  <si>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</si>
  <si>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</si>
  <si>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</si>
  <si>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</si>
  <si>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</si>
  <si>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</si>
  <si>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</si>
  <si>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</si>
  <si>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</si>
  <si>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</si>
  <si>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</si>
  <si>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</si>
  <si>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</si>
  <si>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</si>
  <si>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</si>
  <si>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</si>
  <si>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</si>
  <si>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</si>
  <si>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</si>
  <si>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</si>
  <si>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</si>
  <si>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</si>
  <si>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</si>
  <si>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</si>
  <si>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</si>
  <si>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</si>
  <si>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</si>
  <si>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</si>
  <si>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</si>
  <si>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</si>
  <si>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</si>
  <si>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</si>
  <si>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</si>
  <si>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</si>
  <si>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</si>
  <si>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</si>
  <si>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</si>
  <si>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</si>
  <si>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</si>
  <si>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</si>
  <si>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</si>
  <si>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</si>
  <si>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</si>
  <si>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</si>
  <si>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</si>
  <si>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</si>
  <si>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</si>
  <si>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</si>
  <si>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</si>
  <si>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</si>
  <si>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</si>
  <si>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</si>
  <si>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</si>
  <si>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</si>
  <si>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</si>
  <si>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</si>
  <si>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</si>
  <si>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</si>
  <si>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</si>
  <si>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</si>
  <si>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</si>
  <si>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</si>
  <si>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</si>
  <si>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</si>
  <si>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</si>
  <si>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</si>
  <si>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</si>
  <si>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</si>
  <si>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</si>
  <si>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</si>
  <si>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</si>
  <si>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</si>
  <si>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</si>
  <si>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</si>
  <si>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</si>
  <si>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</si>
  <si>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</si>
  <si>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</si>
  <si>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</si>
  <si>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</si>
  <si>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</si>
  <si>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</si>
  <si>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</si>
  <si>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</si>
  <si>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</si>
  <si>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</si>
  <si>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</si>
  <si>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</si>
  <si>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</si>
  <si>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</si>
  <si>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</si>
  <si>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</si>
  <si>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</si>
  <si>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</si>
  <si>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</si>
  <si>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</si>
  <si>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</si>
  <si>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</si>
  <si>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</si>
  <si>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</si>
  <si>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</si>
  <si>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</si>
  <si>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</si>
  <si>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</si>
  <si>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</si>
  <si>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</si>
  <si>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</si>
  <si>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</si>
  <si>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</si>
  <si>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</si>
  <si>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</si>
  <si>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</si>
  <si>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</si>
  <si>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</si>
  <si>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</si>
  <si>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</si>
  <si>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</si>
  <si>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</si>
  <si>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</si>
  <si>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</si>
  <si>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</si>
  <si>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</si>
  <si>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</si>
  <si>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</si>
  <si>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</si>
  <si>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</si>
  <si>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</si>
  <si>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</si>
  <si>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</si>
  <si>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</si>
  <si>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</si>
  <si>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</si>
  <si>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</si>
  <si>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</si>
  <si>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</si>
  <si>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</si>
  <si>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</si>
  <si>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</si>
  <si>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</si>
  <si>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</si>
  <si>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</si>
  <si>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</si>
  <si>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</si>
  <si>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</si>
  <si>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</si>
  <si>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</si>
  <si>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</si>
  <si>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</si>
  <si>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</si>
  <si>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</si>
  <si>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</si>
  <si>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</si>
  <si>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</si>
  <si>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</si>
  <si>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</si>
  <si>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</si>
  <si>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</si>
  <si>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</si>
  <si>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</si>
  <si>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</si>
  <si>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</si>
  <si>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</si>
  <si>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</si>
  <si>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</si>
  <si>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</si>
  <si>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</si>
  <si>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</si>
  <si>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</si>
  <si>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</si>
  <si>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</si>
  <si>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</si>
  <si>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</si>
  <si>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</si>
  <si>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</si>
  <si>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</si>
  <si>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</si>
  <si>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</si>
  <si>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</si>
  <si>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</si>
  <si>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</si>
  <si>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</si>
  <si>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</si>
  <si>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</si>
  <si>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</si>
  <si>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</si>
  <si>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</si>
  <si>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</si>
  <si>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</si>
  <si>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</si>
  <si>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</si>
  <si>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</si>
  <si>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</si>
  <si>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</si>
  <si>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</si>
  <si>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</si>
  <si>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</si>
  <si>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</si>
  <si>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</si>
  <si>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</si>
  <si>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</si>
  <si>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</si>
  <si>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</si>
  <si>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</si>
  <si>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</si>
  <si>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</si>
  <si>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</si>
  <si>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</si>
  <si>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</si>
  <si>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</si>
  <si>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</si>
  <si>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</si>
  <si>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</si>
  <si>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</si>
  <si>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</si>
  <si>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</si>
  <si>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</si>
  <si>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</si>
  <si>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</si>
  <si>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</si>
  <si>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</si>
  <si>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</si>
  <si>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</si>
  <si>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</si>
  <si>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</si>
  <si>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</si>
  <si>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</si>
  <si>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</si>
  <si>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</si>
  <si>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</si>
  <si>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</si>
  <si>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</si>
  <si>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</si>
  <si>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</si>
  <si>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</si>
  <si>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</si>
  <si>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</si>
  <si>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</si>
  <si>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</si>
  <si>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</si>
  <si>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</si>
  <si>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</si>
  <si>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</si>
  <si>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</si>
  <si>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</si>
  <si>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</si>
  <si>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</si>
  <si>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</si>
  <si>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</si>
  <si>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</si>
  <si>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</si>
  <si>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</si>
  <si>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</si>
  <si>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</si>
  <si>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</si>
  <si>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</si>
  <si>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</si>
  <si>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</si>
  <si>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</si>
  <si>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</si>
  <si>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</si>
  <si>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</si>
  <si>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</si>
  <si>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</si>
  <si>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</si>
  <si>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</si>
  <si>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</si>
  <si>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</si>
  <si>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</si>
  <si>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</si>
  <si>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</si>
  <si>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</si>
  <si>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</si>
  <si>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</si>
  <si>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</si>
  <si>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</si>
  <si>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</si>
  <si>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</si>
  <si>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</si>
  <si>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</si>
  <si>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</si>
  <si>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</si>
  <si>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</si>
  <si>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</si>
  <si>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</si>
  <si>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</si>
  <si>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</si>
  <si>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</si>
  <si>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</si>
  <si>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</si>
  <si>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</si>
  <si>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</si>
  <si>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</si>
  <si>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</si>
  <si>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</si>
  <si>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</si>
  <si>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</si>
  <si>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</si>
  <si>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</si>
  <si>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</si>
  <si>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</si>
  <si>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</si>
  <si>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</si>
  <si>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</si>
  <si>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</si>
  <si>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</si>
  <si>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</si>
  <si>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</si>
  <si>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</si>
  <si>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</si>
  <si>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</si>
  <si>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</si>
  <si>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</si>
  <si>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</si>
  <si>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</si>
  <si>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</si>
  <si>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</si>
  <si>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</si>
  <si>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</si>
  <si>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</si>
  <si>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</si>
  <si>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</si>
  <si>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</si>
  <si>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</si>
  <si>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</si>
  <si>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</si>
  <si>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</si>
  <si>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</si>
  <si>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</si>
  <si>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</si>
  <si>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</si>
  <si>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</si>
  <si>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</si>
  <si>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</si>
  <si>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</si>
  <si>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</si>
  <si>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</si>
  <si>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</si>
  <si>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</si>
  <si>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</si>
  <si>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</si>
  <si>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</si>
  <si>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</si>
  <si>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</si>
  <si>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</si>
  <si>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</si>
  <si>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</si>
  <si>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</si>
  <si>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</si>
  <si>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</si>
  <si>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</si>
  <si>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</si>
  <si>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</si>
  <si>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</si>
  <si>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</si>
  <si>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</si>
  <si>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</si>
  <si>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</si>
  <si>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</si>
  <si>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</si>
  <si>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</si>
  <si>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</si>
  <si>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</si>
  <si>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</si>
  <si>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</si>
  <si>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</si>
  <si>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</si>
  <si>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</si>
  <si>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</si>
  <si>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</si>
  <si>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</si>
  <si>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</si>
  <si>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</si>
  <si>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</si>
  <si>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</si>
  <si>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</si>
  <si>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</si>
  <si>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</si>
  <si>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</si>
  <si>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</si>
  <si>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</si>
  <si>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</si>
  <si>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</si>
  <si>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</si>
  <si>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</si>
  <si>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</si>
  <si>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</si>
  <si>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</si>
  <si>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</si>
  <si>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</si>
  <si>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</si>
  <si>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</si>
  <si>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</si>
  <si>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</si>
  <si>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</si>
  <si>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</si>
  <si>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</si>
  <si>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</si>
  <si>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</si>
  <si>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</si>
  <si>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</si>
  <si>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</si>
  <si>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</si>
  <si>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</si>
  <si>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</si>
  <si>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</si>
  <si>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</si>
  <si>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</si>
  <si>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</si>
  <si>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</si>
  <si>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</si>
  <si>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</si>
  <si>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</si>
  <si>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</si>
  <si>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</si>
  <si>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</si>
  <si>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</si>
  <si>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</si>
  <si>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</si>
  <si>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</si>
  <si>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</si>
  <si>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</si>
  <si>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</si>
  <si>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</si>
  <si>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</si>
  <si>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</si>
  <si>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</si>
  <si>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</si>
  <si>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</si>
  <si>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</si>
  <si>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</si>
  <si>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</si>
  <si>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</si>
  <si>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</si>
  <si>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</si>
  <si>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</si>
  <si>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</si>
  <si>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</si>
  <si>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</si>
  <si>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</si>
  <si>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</si>
  <si>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</si>
  <si>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</si>
  <si>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</si>
  <si>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</si>
  <si>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</si>
  <si>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</si>
  <si>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</si>
  <si>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</si>
  <si>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</si>
  <si>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</si>
  <si>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</si>
  <si>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</si>
  <si>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</si>
  <si>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</si>
  <si>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</si>
  <si>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</si>
  <si>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</si>
  <si>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</si>
  <si>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</si>
  <si>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</si>
  <si>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</si>
  <si>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</si>
  <si>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</si>
  <si>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</si>
  <si>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</si>
  <si>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</si>
  <si>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</si>
  <si>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</si>
  <si>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</si>
  <si>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</si>
  <si>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</si>
  <si>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</si>
  <si>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</si>
  <si>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</si>
  <si>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</si>
  <si>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</si>
  <si>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</si>
  <si>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</si>
  <si>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</si>
  <si>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</si>
  <si>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</si>
  <si>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</si>
  <si>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</si>
  <si>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</si>
  <si>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</si>
  <si>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</si>
  <si>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</si>
  <si>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</si>
  <si>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</si>
  <si>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</si>
  <si>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</si>
  <si>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</si>
  <si>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</si>
  <si>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</si>
  <si>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</si>
  <si>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</si>
  <si>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</si>
  <si>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</si>
  <si>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</si>
  <si>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</si>
  <si>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</si>
  <si>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</si>
  <si>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</si>
  <si>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</si>
  <si>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</si>
  <si>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</si>
  <si>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</si>
  <si>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</si>
  <si>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</si>
  <si>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</si>
  <si>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</si>
  <si>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</si>
  <si>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</si>
  <si>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</si>
  <si>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</si>
  <si>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</si>
  <si>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</si>
  <si>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</si>
  <si>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</si>
  <si>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</si>
  <si>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</si>
  <si>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</si>
  <si>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</si>
  <si>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</si>
  <si>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</si>
  <si>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</si>
  <si>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</si>
  <si>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</si>
  <si>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</si>
  <si>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</si>
  <si>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</si>
  <si>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</si>
  <si>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</si>
  <si>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</si>
  <si>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</si>
  <si>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</si>
  <si>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</si>
  <si>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</si>
  <si>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</si>
  <si>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</si>
  <si>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</si>
  <si>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</si>
  <si>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</si>
  <si>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</si>
  <si>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</si>
  <si>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</si>
  <si>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</si>
  <si>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</si>
  <si>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</si>
  <si>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</si>
  <si>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</si>
  <si>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</si>
  <si>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</si>
  <si>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</si>
  <si>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</si>
  <si>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</si>
  <si>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</si>
  <si>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</si>
  <si>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</si>
  <si>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</si>
  <si>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</si>
  <si>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</si>
  <si>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</si>
  <si>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</si>
  <si>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</si>
  <si>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</si>
  <si>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</si>
  <si>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</si>
  <si>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</si>
  <si>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</si>
  <si>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</si>
  <si>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</si>
  <si>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</si>
  <si>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</si>
  <si>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</si>
  <si>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</si>
  <si>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</si>
  <si>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</si>
  <si>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</si>
  <si>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</si>
  <si>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</si>
  <si>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</si>
  <si>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</si>
  <si>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</si>
  <si>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</si>
  <si>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</si>
  <si>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</si>
  <si>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</si>
  <si>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</si>
  <si>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</si>
  <si>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</si>
  <si>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</si>
  <si>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</si>
  <si>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</si>
  <si>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</si>
  <si>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</si>
  <si>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</si>
  <si>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</si>
  <si>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</si>
  <si>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</si>
  <si>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</si>
  <si>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</si>
  <si>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</si>
  <si>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</si>
  <si>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</si>
  <si>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</si>
  <si>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</si>
  <si>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</si>
  <si>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</si>
  <si>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</si>
  <si>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</si>
  <si>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</si>
  <si>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</si>
  <si>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</si>
  <si>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</si>
  <si>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</si>
  <si>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</si>
  <si>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</si>
  <si>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</si>
  <si>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</si>
  <si>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</si>
  <si>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</si>
  <si>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</si>
  <si>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</si>
  <si>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</si>
  <si>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</si>
  <si>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</si>
  <si>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</si>
  <si>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</si>
  <si>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</si>
  <si>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</si>
  <si>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</si>
  <si>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</si>
  <si>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</si>
  <si>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</si>
  <si>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</si>
  <si>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</si>
  <si>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</si>
  <si>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</si>
  <si>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</si>
  <si>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</si>
  <si>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</si>
  <si>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</si>
  <si>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</si>
  <si>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</si>
  <si>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</si>
  <si>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</si>
  <si>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</si>
  <si>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</si>
  <si>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</si>
  <si>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</si>
  <si>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</si>
  <si>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</si>
  <si>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</si>
  <si>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</si>
  <si>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</si>
  <si>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</si>
  <si>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</si>
  <si>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</si>
  <si>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</si>
  <si>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</si>
  <si>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</si>
  <si>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</si>
  <si>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</si>
  <si>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</si>
  <si>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</si>
  <si>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</si>
  <si>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</si>
  <si>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</si>
  <si>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</si>
  <si>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</si>
  <si>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</si>
  <si>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</si>
  <si>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</si>
  <si>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</si>
  <si>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</si>
  <si>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</si>
  <si>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</si>
  <si>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</si>
  <si>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</si>
  <si>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</si>
  <si>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</si>
  <si>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</si>
  <si>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</si>
  <si>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</si>
  <si>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</si>
  <si>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</si>
  <si>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</si>
  <si>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</si>
  <si>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</si>
  <si>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</si>
  <si>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</si>
  <si>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</si>
  <si>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</si>
  <si>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</si>
  <si>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</si>
  <si>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</si>
  <si>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</si>
  <si>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</si>
  <si>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</si>
  <si>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</si>
  <si>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</si>
  <si>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</si>
  <si>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</si>
  <si>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</si>
  <si>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</si>
  <si>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</si>
  <si>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</si>
  <si>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</si>
  <si>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</si>
  <si>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</si>
  <si>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</si>
  <si>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</si>
  <si>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</si>
  <si>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</si>
  <si>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</si>
  <si>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</si>
  <si>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</si>
  <si>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</si>
  <si>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</si>
  <si>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</si>
  <si>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</si>
  <si>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</si>
  <si>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</si>
  <si>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</si>
  <si>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</si>
  <si>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</si>
  <si>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</si>
  <si>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</si>
  <si>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</si>
  <si>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</si>
  <si>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</si>
  <si>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</si>
  <si>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</si>
  <si>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</si>
  <si>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</si>
  <si>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</si>
  <si>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</si>
  <si>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</si>
  <si>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</si>
  <si>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</si>
  <si>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</si>
  <si>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</si>
  <si>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</si>
  <si>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</si>
  <si>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</si>
  <si>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</si>
  <si>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</si>
  <si>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</si>
  <si>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</si>
  <si>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</si>
  <si>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</si>
  <si>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</si>
  <si>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</si>
  <si>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</si>
  <si>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</si>
  <si>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</si>
  <si>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</si>
  <si>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</si>
  <si>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</si>
  <si>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</si>
  <si>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</si>
  <si>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</si>
  <si>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</si>
  <si>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</si>
  <si>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</si>
  <si>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</si>
  <si>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</si>
  <si>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</si>
  <si>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</si>
  <si>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</si>
  <si>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</si>
  <si>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</si>
  <si>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</si>
  <si>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</si>
  <si>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</si>
  <si>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</si>
  <si>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</si>
  <si>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</si>
  <si>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</si>
  <si>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</si>
  <si>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</si>
  <si>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</si>
  <si>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</si>
  <si>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</si>
  <si>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</si>
  <si>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</si>
  <si>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</si>
  <si>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</si>
  <si>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</si>
  <si>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</si>
  <si>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</si>
  <si>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</si>
  <si>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</si>
  <si>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</si>
  <si>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</si>
  <si>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</si>
  <si>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</si>
  <si>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</si>
  <si>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</si>
  <si>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</si>
  <si>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</si>
  <si>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</si>
  <si>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</si>
  <si>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</si>
  <si>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</si>
  <si>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</si>
  <si>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</si>
  <si>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</si>
  <si>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</si>
  <si>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</si>
  <si>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</si>
  <si>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</si>
  <si>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</si>
  <si>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</si>
  <si>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</si>
  <si>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</si>
  <si>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</si>
  <si>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</si>
  <si>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</si>
  <si>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</si>
  <si>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</si>
  <si>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</si>
  <si>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</si>
  <si>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</si>
  <si>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</si>
  <si>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</si>
  <si>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</si>
  <si>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</si>
  <si>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</si>
  <si>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</si>
  <si>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</si>
  <si>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</si>
  <si>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</si>
  <si>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</si>
  <si>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</si>
  <si>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</si>
  <si>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</si>
  <si>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</si>
  <si>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</si>
  <si>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</si>
  <si>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</si>
  <si>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</si>
  <si>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</si>
  <si>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</si>
  <si>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</si>
  <si>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</si>
  <si>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</si>
  <si>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</si>
  <si>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</si>
  <si>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</si>
  <si>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</si>
  <si>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</si>
  <si>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</si>
  <si>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</si>
  <si>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</si>
  <si>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</si>
  <si>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</si>
  <si>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</si>
  <si>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</si>
  <si>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</si>
  <si>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</si>
  <si>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</si>
  <si>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</si>
  <si>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</si>
  <si>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</si>
  <si>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</si>
  <si>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</si>
  <si>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</si>
  <si>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</si>
  <si>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</si>
  <si>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</si>
  <si>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</si>
  <si>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</si>
  <si>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</si>
  <si>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</si>
  <si>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</si>
  <si>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</si>
  <si>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</si>
  <si>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</si>
  <si>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</si>
  <si>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</si>
  <si>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</si>
  <si>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</si>
  <si>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</si>
  <si>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</si>
  <si>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</si>
  <si>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</si>
  <si>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</si>
  <si>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</si>
  <si>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</si>
  <si>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</si>
  <si>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</si>
  <si>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</si>
  <si>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</si>
  <si>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</si>
  <si>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</si>
  <si>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</si>
  <si>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</si>
  <si>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</si>
  <si>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</si>
  <si>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</si>
  <si>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</si>
  <si>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</si>
  <si>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</si>
  <si>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</si>
  <si>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</si>
  <si>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</si>
  <si>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</si>
  <si>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</si>
  <si>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</si>
  <si>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</si>
  <si>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</si>
  <si>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</si>
  <si>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</si>
  <si>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</si>
  <si>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</si>
  <si>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</si>
  <si>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</si>
  <si>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</si>
  <si>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</si>
  <si>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</si>
  <si>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</si>
  <si>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</si>
  <si>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</si>
  <si>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</si>
  <si>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</si>
  <si>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</si>
  <si>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</si>
  <si>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</si>
  <si>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</si>
  <si>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</si>
  <si>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</si>
  <si>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</si>
  <si>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</si>
  <si>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</si>
  <si>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</si>
  <si>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</si>
  <si>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</si>
  <si>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</si>
  <si>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</si>
  <si>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</si>
  <si>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</si>
  <si>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</si>
  <si>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</si>
  <si>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</si>
  <si>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</si>
  <si>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</si>
  <si>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</si>
  <si>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</si>
  <si>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</si>
  <si>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</si>
  <si>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</si>
  <si>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</si>
  <si>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</si>
  <si>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</si>
  <si>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</si>
  <si>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</si>
  <si>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</si>
  <si>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</si>
  <si>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</si>
  <si>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</si>
  <si>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</si>
  <si>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</si>
  <si>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</si>
  <si>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</si>
  <si>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</si>
  <si>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</si>
  <si>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</si>
  <si>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</si>
  <si>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</si>
  <si>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</si>
  <si>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</si>
  <si>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</si>
  <si>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</si>
  <si>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</si>
  <si>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</si>
  <si>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</si>
  <si>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</si>
  <si>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</si>
  <si>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</si>
  <si>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</si>
  <si>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</si>
  <si>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</si>
  <si>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</si>
  <si>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</si>
  <si>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</si>
  <si>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</si>
  <si>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</si>
  <si>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</si>
  <si>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</si>
  <si>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</si>
  <si>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</si>
  <si>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</si>
  <si>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</si>
  <si>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</si>
  <si>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</si>
  <si>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</si>
  <si>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</si>
  <si>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</si>
  <si>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</si>
  <si>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</si>
  <si>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</si>
  <si>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</si>
  <si>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</si>
  <si>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</si>
  <si>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</si>
  <si>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</si>
  <si>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</si>
  <si>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</si>
  <si>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</si>
  <si>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</si>
  <si>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</si>
  <si>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</si>
  <si>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</si>
  <si>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</si>
  <si>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</si>
  <si>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</si>
  <si>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</si>
  <si>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</si>
  <si>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</si>
  <si>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</si>
  <si>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</si>
  <si>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</si>
  <si>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</si>
  <si>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</si>
  <si>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</si>
  <si>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</si>
  <si>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</si>
  <si>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</si>
  <si>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</si>
  <si>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</si>
  <si>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</si>
  <si>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</si>
  <si>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</si>
  <si>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</si>
  <si>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</si>
  <si>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</si>
  <si>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</si>
  <si>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</si>
  <si>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</si>
  <si>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</si>
  <si>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</si>
  <si>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</si>
  <si>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</si>
  <si>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</si>
  <si>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</si>
  <si>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</si>
  <si>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</si>
  <si>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</si>
  <si>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</si>
  <si>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</si>
  <si>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</si>
  <si>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</si>
  <si>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</si>
  <si>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</si>
  <si>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</si>
  <si>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</si>
  <si>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</si>
  <si>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</si>
  <si>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</si>
  <si>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</si>
  <si>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</si>
  <si>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</si>
  <si>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</si>
  <si>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</si>
  <si>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</si>
  <si>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</si>
  <si>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</si>
  <si>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</si>
  <si>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</si>
  <si>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</si>
  <si>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</si>
  <si>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</si>
  <si>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</si>
  <si>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</si>
  <si>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</si>
  <si>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</si>
  <si>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</si>
  <si>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</si>
  <si>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</si>
  <si>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</si>
  <si>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</si>
  <si>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</si>
  <si>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</si>
  <si>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</si>
  <si>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</si>
  <si>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</si>
  <si>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</si>
  <si>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</si>
  <si>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</si>
  <si>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</si>
  <si>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</si>
  <si>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</si>
  <si>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</si>
  <si>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</si>
  <si>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</si>
  <si>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</si>
  <si>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</si>
  <si>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</si>
  <si>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</si>
  <si>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</si>
  <si>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</si>
  <si>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</si>
  <si>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</si>
  <si>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</si>
  <si>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</si>
  <si>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</si>
  <si>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</si>
  <si>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</si>
  <si>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</si>
  <si>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</si>
  <si>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</si>
  <si>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</si>
  <si>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</si>
  <si>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</si>
  <si>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</si>
  <si>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</si>
  <si>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</si>
  <si>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</si>
  <si>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</si>
  <si>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</si>
  <si>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</si>
  <si>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</si>
  <si>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</si>
  <si>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</si>
  <si>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</si>
  <si>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</si>
  <si>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</si>
  <si>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</si>
  <si>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</si>
  <si>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</si>
  <si>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</si>
  <si>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</si>
  <si>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</si>
  <si>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</si>
  <si>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</si>
  <si>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</si>
  <si>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</si>
  <si>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</si>
  <si>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</si>
  <si>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</si>
  <si>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</si>
  <si>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</si>
  <si>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</si>
  <si>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</si>
  <si>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</si>
  <si>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</si>
  <si>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</si>
  <si>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</si>
  <si>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</si>
  <si>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</si>
  <si>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</si>
  <si>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</si>
  <si>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</si>
  <si>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</si>
  <si>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</si>
  <si>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</si>
  <si>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</si>
  <si>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</si>
  <si>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</si>
  <si>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</si>
  <si>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</si>
  <si>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</si>
  <si>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</si>
  <si>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</si>
  <si>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</si>
  <si>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</si>
  <si>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</si>
  <si>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</si>
  <si>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</si>
  <si>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</si>
  <si>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</si>
  <si>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</si>
  <si>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</si>
  <si>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</si>
  <si>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</si>
  <si>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</si>
  <si>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</si>
  <si>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</si>
  <si>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</si>
  <si>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</si>
  <si>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</si>
  <si>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</si>
  <si>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</si>
  <si>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</si>
  <si>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</si>
  <si>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</si>
  <si>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</si>
  <si>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</si>
  <si>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</si>
  <si>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</si>
  <si>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</si>
  <si>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</si>
  <si>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</si>
  <si>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</si>
  <si>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</si>
  <si>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</si>
  <si>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</si>
  <si>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</si>
  <si>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</si>
  <si>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</si>
  <si>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</si>
  <si>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</si>
  <si>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</si>
  <si>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</si>
  <si>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</si>
  <si>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</si>
  <si>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</si>
  <si>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</si>
  <si>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</si>
  <si>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</si>
  <si>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</si>
  <si>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</si>
  <si>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</si>
  <si>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</si>
  <si>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</si>
  <si>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</si>
  <si>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</si>
  <si>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</si>
  <si>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</si>
  <si>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</si>
  <si>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</si>
  <si>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</si>
  <si>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</si>
  <si>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</si>
  <si>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</si>
  <si>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</si>
  <si>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</si>
  <si>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</si>
  <si>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</si>
  <si>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</si>
  <si>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</si>
  <si>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</si>
  <si>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</si>
  <si>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</si>
  <si>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</si>
  <si>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</si>
  <si>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</si>
  <si>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</si>
  <si>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</si>
  <si>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</si>
  <si>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</si>
  <si>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</si>
  <si>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</si>
  <si>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</si>
  <si>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</si>
  <si>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</si>
  <si>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</si>
  <si>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</si>
  <si>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</si>
  <si>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</si>
  <si>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</si>
  <si>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</si>
  <si>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</si>
  <si>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</si>
  <si>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</si>
  <si>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</si>
  <si>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</si>
  <si>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</si>
  <si>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</si>
  <si>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</si>
  <si>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</si>
  <si>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</si>
  <si>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</si>
  <si>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</si>
  <si>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</si>
  <si>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</si>
  <si>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</si>
  <si>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</si>
  <si>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</si>
  <si>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</si>
  <si>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</si>
  <si>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</si>
  <si>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</si>
  <si>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</si>
  <si>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</si>
  <si>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</si>
  <si>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</si>
  <si>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</si>
  <si>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</si>
  <si>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</si>
  <si>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</si>
  <si>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</si>
  <si>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</si>
  <si>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</si>
  <si>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</si>
  <si>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</si>
  <si>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</si>
  <si>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</si>
  <si>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</si>
  <si>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</si>
  <si>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</si>
  <si>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</si>
  <si>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</si>
  <si>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</si>
  <si>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</si>
  <si>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</si>
  <si>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</si>
  <si>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</si>
  <si>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</si>
  <si>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</si>
  <si>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</si>
  <si>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</si>
  <si>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</si>
  <si>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</si>
  <si>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</si>
  <si>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</si>
  <si>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</si>
  <si>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</si>
  <si>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</si>
  <si>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</si>
  <si>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</si>
  <si>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</si>
  <si>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</si>
  <si>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</si>
  <si>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</si>
  <si>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</si>
  <si>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</si>
  <si>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</si>
  <si>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</si>
  <si>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</si>
  <si>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</si>
  <si>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</si>
  <si>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</si>
  <si>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</si>
  <si>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</si>
  <si>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</si>
  <si>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</si>
  <si>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</si>
  <si>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</si>
  <si>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</si>
  <si>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</si>
  <si>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</si>
  <si>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</si>
  <si>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</si>
  <si>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</si>
  <si>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</si>
  <si>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</si>
  <si>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</si>
  <si>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</si>
  <si>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</si>
  <si>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</si>
  <si>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</si>
  <si>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</si>
  <si>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</si>
  <si>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</si>
  <si>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</si>
  <si>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</si>
  <si>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</si>
  <si>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</si>
  <si>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</si>
  <si>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</si>
  <si>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</si>
  <si>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</si>
  <si>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</si>
  <si>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</si>
  <si>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</si>
  <si>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</si>
  <si>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</si>
  <si>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</si>
  <si>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</si>
  <si>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</si>
  <si>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</si>
  <si>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</si>
  <si>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</si>
  <si>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</si>
  <si>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</si>
  <si>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</si>
  <si>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</si>
  <si>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</si>
  <si>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</si>
  <si>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</si>
  <si>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</si>
  <si>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</si>
  <si>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</si>
  <si>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</si>
  <si>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</si>
  <si>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</si>
  <si>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</si>
  <si>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</si>
  <si>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</si>
  <si>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</si>
  <si>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</si>
  <si>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</si>
  <si>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</si>
  <si>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</si>
  <si>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</si>
  <si>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</si>
  <si>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</si>
  <si>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</si>
  <si>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</si>
  <si>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</si>
  <si>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</si>
  <si>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</si>
  <si>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</si>
  <si>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</si>
  <si>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</si>
  <si>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</si>
  <si>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</si>
  <si>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</si>
  <si>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</si>
  <si>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</si>
  <si>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</si>
  <si>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</si>
  <si>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</si>
  <si>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</si>
  <si>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</si>
  <si>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</si>
  <si>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</si>
  <si>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</si>
  <si>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</si>
  <si>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</si>
  <si>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</si>
  <si>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</si>
  <si>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</si>
  <si>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</si>
  <si>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</si>
  <si>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</si>
  <si>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</si>
  <si>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</si>
  <si>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</si>
  <si>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</si>
  <si>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</si>
  <si>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</si>
  <si>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</si>
  <si>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</si>
  <si>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</si>
  <si>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</si>
  <si>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</si>
  <si>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</si>
  <si>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</si>
  <si>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</si>
  <si>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</si>
  <si>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</si>
  <si>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</si>
  <si>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</si>
  <si>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</si>
  <si>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</si>
  <si>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</si>
  <si>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</si>
  <si>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</si>
  <si>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</si>
  <si>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</si>
  <si>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</si>
  <si>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</si>
  <si>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</si>
  <si>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</si>
  <si>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</si>
  <si>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</si>
  <si>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</si>
  <si>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</si>
  <si>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</si>
  <si>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</si>
  <si>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</si>
  <si>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</si>
  <si>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</si>
  <si>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</si>
  <si>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</si>
  <si>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</si>
  <si>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</si>
  <si>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</si>
  <si>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</si>
  <si>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</si>
  <si>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</si>
  <si>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</si>
  <si>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</si>
  <si>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</si>
  <si>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</si>
  <si>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</si>
  <si>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</si>
  <si>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</si>
  <si>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</si>
  <si>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</si>
  <si>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</si>
  <si>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</si>
  <si>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</si>
  <si>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</si>
  <si>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</si>
  <si>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</si>
  <si>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</si>
  <si>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</si>
  <si>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</si>
  <si>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</si>
  <si>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</si>
  <si>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</si>
  <si>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</si>
  <si>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</si>
  <si>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</si>
  <si>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</si>
  <si>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</si>
  <si>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</si>
  <si>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</si>
  <si>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</si>
  <si>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</si>
  <si>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</si>
  <si>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</si>
  <si>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</si>
  <si>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</si>
  <si>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</si>
  <si>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</si>
  <si>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</si>
  <si>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</si>
  <si>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</si>
  <si>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</si>
  <si>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</si>
  <si>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</si>
  <si>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</si>
  <si>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</si>
  <si>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</si>
  <si>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</si>
  <si>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</si>
  <si>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</si>
  <si>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</si>
  <si>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</si>
  <si>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</si>
  <si>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</si>
  <si>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</si>
  <si>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</si>
  <si>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</si>
  <si>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</si>
  <si>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</si>
  <si>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</si>
  <si>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</si>
  <si>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</si>
  <si>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</si>
  <si>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</si>
  <si>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</si>
  <si>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</si>
  <si>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</si>
  <si>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</si>
  <si>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</si>
  <si>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</si>
  <si>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</si>
  <si>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</si>
  <si>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</si>
  <si>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</si>
  <si>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</si>
  <si>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</si>
  <si>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</si>
  <si>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</si>
  <si>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</si>
  <si>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</si>
  <si>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</si>
  <si>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</si>
  <si>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</si>
  <si>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</si>
  <si>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</si>
  <si>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</si>
  <si>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</si>
  <si>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</si>
  <si>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</si>
  <si>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</si>
  <si>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</si>
  <si>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</si>
  <si>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</si>
  <si>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</si>
  <si>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</si>
  <si>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</si>
  <si>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</si>
  <si>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</si>
  <si>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</si>
  <si>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</si>
  <si>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</si>
  <si>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</si>
  <si>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</si>
  <si>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</si>
  <si>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</si>
  <si>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</si>
  <si>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</si>
  <si>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</si>
  <si>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</si>
  <si>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</si>
  <si>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</si>
  <si>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</si>
  <si>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</si>
  <si>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</si>
  <si>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</si>
  <si>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</si>
  <si>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</si>
  <si>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</si>
  <si>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</si>
  <si>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</si>
  <si>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</si>
  <si>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</si>
  <si>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</si>
  <si>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</si>
  <si>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</si>
  <si>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</si>
  <si>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</si>
  <si>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</si>
  <si>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</si>
  <si>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</si>
  <si>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</si>
  <si>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</si>
  <si>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</si>
  <si>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</si>
  <si>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</si>
  <si>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</si>
  <si>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</si>
  <si>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</si>
  <si>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</si>
  <si>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</si>
  <si>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</si>
  <si>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</si>
  <si>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</si>
  <si>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</si>
  <si>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</si>
  <si>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</si>
  <si>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</si>
  <si>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</si>
  <si>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</si>
  <si>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</si>
  <si>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</si>
  <si>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</si>
  <si>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</si>
  <si>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</si>
  <si>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</si>
  <si>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</si>
  <si>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</si>
  <si>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</si>
  <si>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</si>
  <si>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</si>
  <si>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</si>
  <si>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</si>
  <si>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</si>
  <si>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</si>
  <si>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</si>
  <si>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</si>
  <si>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</si>
  <si>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</si>
  <si>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</si>
  <si>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</si>
  <si>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</si>
  <si>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</si>
  <si>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</si>
  <si>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</si>
  <si>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</si>
  <si>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</si>
  <si>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</si>
  <si>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</si>
  <si>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</si>
  <si>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</si>
  <si>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</si>
  <si>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</si>
  <si>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</si>
  <si>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</si>
  <si>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</si>
  <si>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</si>
  <si>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</si>
  <si>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</si>
  <si>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</si>
  <si>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</si>
  <si>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</si>
  <si>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</si>
  <si>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</si>
  <si>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</si>
  <si>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</si>
  <si>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</si>
  <si>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</si>
  <si>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</si>
  <si>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</si>
  <si>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</si>
  <si>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</si>
  <si>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</si>
  <si>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</si>
  <si>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</si>
  <si>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</si>
  <si>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</si>
  <si>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</si>
  <si>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</si>
  <si>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</si>
  <si>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</si>
  <si>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</si>
  <si>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</si>
  <si>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</si>
  <si>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</si>
  <si>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</si>
  <si>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</si>
  <si>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</si>
  <si>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</si>
  <si>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</si>
  <si>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</si>
  <si>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</si>
  <si>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</si>
  <si>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</si>
  <si>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</si>
  <si>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</si>
  <si>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</si>
  <si>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</si>
  <si>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</si>
  <si>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</si>
  <si>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</si>
  <si>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</si>
  <si>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</si>
  <si>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</si>
  <si>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</si>
  <si>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</si>
  <si>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</si>
  <si>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</si>
  <si>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</si>
  <si>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</si>
  <si>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</si>
  <si>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</si>
  <si>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</si>
  <si>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</si>
  <si>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</si>
  <si>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</si>
  <si>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</si>
  <si>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</si>
  <si>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</si>
  <si>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</si>
  <si>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</si>
  <si>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</si>
  <si>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</si>
  <si>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</si>
  <si>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</si>
  <si>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</si>
  <si>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</si>
  <si>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</si>
  <si>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</si>
  <si>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</si>
  <si>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</si>
  <si>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</si>
  <si>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</si>
  <si>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</si>
  <si>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</si>
  <si>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</si>
  <si>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</si>
  <si>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</si>
  <si>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</si>
  <si>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</si>
  <si>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</si>
  <si>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</si>
  <si>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</si>
  <si>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</si>
  <si>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</si>
  <si>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</si>
  <si>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</si>
  <si>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</si>
  <si>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</si>
  <si>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</si>
  <si>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</si>
  <si>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</si>
  <si>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</si>
  <si>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</si>
  <si>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</si>
  <si>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</si>
  <si>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</si>
  <si>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</si>
  <si>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</si>
  <si>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</si>
  <si>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</si>
  <si>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</si>
  <si>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</si>
  <si>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</si>
  <si>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</si>
  <si>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</si>
  <si>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</si>
  <si>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</si>
  <si>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</si>
  <si>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</si>
  <si>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</si>
  <si>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</si>
  <si>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</si>
  <si>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</si>
  <si>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</si>
  <si>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</si>
  <si>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</si>
  <si>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</si>
  <si>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</si>
  <si>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</si>
  <si>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</si>
  <si>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</si>
  <si>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</si>
  <si>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</si>
  <si>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</si>
  <si>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</si>
  <si>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</si>
  <si>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</si>
  <si>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</si>
  <si>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</si>
  <si>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</si>
  <si>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</si>
  <si>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</si>
  <si>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</si>
  <si>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</si>
  <si>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</si>
  <si>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</si>
  <si>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</si>
  <si>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</si>
  <si>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</si>
  <si>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</si>
  <si>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</si>
  <si>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</si>
  <si>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</si>
  <si>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</si>
  <si>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</si>
  <si>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</si>
  <si>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</si>
  <si>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</si>
  <si>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</si>
  <si>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</si>
  <si>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</si>
  <si>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</si>
  <si>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</si>
  <si>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</si>
  <si>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</si>
  <si>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</si>
  <si>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</si>
  <si>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</si>
  <si>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</si>
  <si>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</si>
  <si>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</si>
  <si>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</si>
  <si>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</si>
  <si>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</si>
  <si>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</si>
  <si>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</si>
  <si>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</si>
  <si>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</si>
  <si>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</si>
  <si>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</si>
  <si>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</si>
  <si>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</si>
  <si>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</si>
  <si>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</si>
  <si>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</si>
  <si>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</si>
  <si>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</si>
  <si>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</si>
  <si>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</si>
  <si>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</si>
  <si>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</si>
  <si>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</si>
  <si>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</si>
  <si>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</si>
  <si>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</si>
  <si>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</si>
  <si>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</si>
  <si>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</si>
  <si>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</si>
  <si>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</si>
  <si>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</si>
  <si>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</si>
  <si>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</si>
  <si>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</si>
  <si>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</si>
  <si>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</si>
  <si>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</si>
  <si>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</si>
  <si>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</si>
  <si>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</si>
  <si>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</si>
  <si>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</si>
  <si>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</si>
  <si>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</si>
  <si>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</si>
  <si>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</si>
  <si>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</si>
  <si>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</si>
  <si>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</si>
  <si>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</si>
  <si>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</si>
  <si>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</si>
  <si>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</si>
  <si>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</si>
  <si>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</si>
  <si>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</si>
  <si>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</si>
  <si>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</si>
  <si>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</si>
  <si>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</si>
  <si>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</si>
  <si>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</si>
  <si>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</si>
  <si>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</si>
  <si>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</si>
  <si>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</si>
  <si>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</si>
  <si>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</si>
  <si>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</si>
  <si>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</si>
  <si>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</si>
  <si>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</si>
  <si>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</si>
  <si>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</si>
  <si>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</si>
  <si>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</si>
  <si>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</si>
  <si>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</si>
  <si>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</si>
  <si>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</si>
  <si>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</si>
  <si>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</si>
  <si>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</si>
  <si>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</si>
  <si>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</si>
  <si>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</si>
  <si>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</si>
  <si>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</si>
  <si>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</si>
  <si>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</si>
  <si>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</si>
  <si>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</si>
  <si>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</si>
  <si>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</si>
  <si>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</si>
  <si>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</si>
  <si>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</si>
  <si>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</si>
  <si>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</si>
  <si>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</si>
  <si>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</si>
  <si>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</si>
  <si>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</si>
  <si>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</si>
  <si>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</si>
  <si>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</si>
  <si>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</si>
  <si>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</si>
  <si>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</si>
  <si>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</si>
  <si>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</si>
  <si>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</si>
  <si>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</si>
  <si>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</si>
  <si>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</si>
  <si>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</si>
  <si>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</si>
  <si>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</si>
  <si>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</si>
  <si>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</si>
  <si>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</si>
  <si>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</si>
  <si>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</si>
  <si>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</si>
  <si>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</si>
  <si>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</si>
  <si>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</si>
  <si>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</si>
  <si>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</si>
  <si>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</si>
  <si>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</si>
  <si>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</si>
  <si>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</si>
  <si>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</si>
  <si>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</si>
  <si>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</si>
  <si>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</si>
  <si>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</si>
  <si>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</si>
  <si>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</si>
  <si>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</si>
  <si>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</si>
  <si>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</si>
  <si>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</si>
  <si>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</si>
  <si>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</si>
  <si>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</si>
  <si>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</si>
  <si>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</si>
  <si>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</si>
  <si>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</si>
  <si>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</si>
  <si>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</si>
  <si>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</si>
  <si>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</si>
  <si>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</si>
  <si>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</si>
  <si>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</si>
  <si>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</si>
  <si>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</si>
  <si>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</si>
  <si>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</si>
  <si>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</si>
  <si>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</si>
  <si>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</si>
  <si>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</si>
  <si>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</si>
  <si>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</si>
  <si>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</si>
  <si>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</si>
  <si>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</si>
  <si>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</si>
  <si>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</si>
  <si>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</si>
  <si>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</si>
  <si>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</si>
  <si>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</si>
  <si>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</si>
  <si>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</si>
  <si>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</si>
  <si>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</si>
  <si>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</si>
  <si>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</si>
  <si>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</si>
  <si>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</si>
  <si>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</si>
  <si>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</si>
  <si>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</si>
  <si>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</si>
  <si>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</si>
  <si>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</si>
  <si>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</si>
  <si>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</si>
  <si>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</si>
  <si>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</si>
  <si>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</si>
  <si>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</si>
  <si>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</si>
  <si>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</si>
  <si>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</si>
  <si>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</si>
  <si>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</si>
  <si>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</si>
  <si>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</si>
  <si>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</si>
  <si>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</si>
  <si>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</si>
  <si>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</si>
  <si>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</si>
  <si>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</si>
  <si>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</si>
  <si>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</si>
  <si>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</si>
  <si>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</si>
  <si>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</si>
  <si>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</si>
  <si>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</si>
  <si>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</si>
  <si>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</si>
  <si>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</si>
  <si>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</si>
  <si>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</si>
  <si>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</si>
  <si>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</si>
  <si>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</si>
  <si>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</si>
  <si>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</si>
  <si>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</si>
  <si>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</si>
  <si>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</si>
  <si>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</si>
  <si>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</si>
  <si>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</si>
  <si>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</si>
  <si>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</si>
  <si>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</si>
  <si>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</si>
  <si>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</si>
  <si>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</si>
  <si>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</si>
  <si>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</si>
  <si>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</si>
  <si>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</si>
  <si>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</si>
  <si>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</si>
  <si>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</si>
  <si>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</si>
  <si>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</si>
  <si>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</si>
  <si>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</si>
  <si>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</si>
  <si>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</si>
  <si>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</si>
  <si>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</si>
  <si>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</si>
  <si>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</si>
  <si>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</si>
  <si>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</si>
  <si>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</si>
  <si>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</si>
  <si>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</si>
  <si>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</si>
  <si>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</si>
  <si>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</si>
  <si>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</si>
  <si>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</si>
  <si>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</si>
  <si>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</si>
  <si>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</si>
  <si>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</si>
  <si>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</si>
  <si>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</si>
  <si>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</si>
  <si>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</si>
  <si>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</si>
  <si>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</si>
  <si>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</si>
  <si>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</si>
  <si>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</si>
  <si>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</si>
  <si>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</si>
  <si>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</si>
  <si>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</si>
  <si>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</si>
  <si>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</si>
  <si>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</si>
  <si>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</si>
  <si>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</si>
  <si>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</si>
  <si>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</si>
  <si>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</si>
  <si>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</si>
  <si>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</si>
  <si>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</si>
  <si>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</si>
  <si>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</si>
  <si>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</si>
  <si>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</si>
  <si>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</si>
  <si>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</si>
  <si>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</si>
  <si>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</si>
  <si>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</si>
  <si>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</si>
  <si>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</si>
  <si>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</si>
  <si>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</si>
  <si>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</si>
  <si>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</si>
  <si>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</si>
  <si>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</si>
  <si>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</si>
  <si>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</si>
  <si>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</si>
  <si>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</si>
  <si>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</si>
  <si>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</si>
  <si>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</si>
  <si>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</si>
  <si>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</si>
  <si>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</si>
  <si>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</si>
  <si>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</si>
  <si>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</si>
  <si>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</si>
  <si>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</si>
  <si>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</si>
  <si>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</si>
  <si>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</si>
  <si>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</si>
  <si>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</si>
  <si>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</si>
  <si>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</si>
  <si>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</si>
  <si>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</si>
  <si>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</si>
  <si>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</si>
  <si>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</si>
  <si>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</si>
  <si>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</si>
  <si>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</si>
  <si>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</si>
  <si>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</si>
  <si>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</si>
  <si>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</si>
  <si>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</si>
  <si>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</si>
  <si>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</si>
  <si>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</si>
  <si>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</si>
  <si>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</si>
  <si>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</si>
  <si>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</si>
  <si>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</si>
  <si>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</si>
  <si>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</si>
  <si>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</si>
  <si>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</si>
  <si>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</si>
  <si>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</si>
  <si>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</si>
  <si>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</si>
  <si>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</si>
  <si>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</si>
  <si>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</si>
  <si>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</si>
  <si>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</si>
  <si>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</si>
  <si>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</si>
  <si>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</si>
  <si>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</si>
  <si>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</si>
  <si>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</si>
  <si>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</si>
  <si>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</si>
  <si>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</si>
  <si>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</si>
  <si>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</si>
  <si>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</si>
  <si>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</si>
  <si>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</si>
  <si>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</si>
  <si>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</si>
  <si>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</si>
  <si>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</si>
  <si>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</si>
  <si>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</si>
  <si>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</si>
  <si>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</si>
  <si>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</si>
  <si>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</si>
  <si>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</si>
  <si>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</si>
  <si>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</si>
  <si>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</si>
  <si>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</si>
  <si>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</si>
  <si>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</si>
  <si>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</si>
  <si>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</si>
  <si>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</si>
  <si>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</si>
  <si>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</si>
  <si>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</si>
  <si>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</si>
  <si>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</si>
  <si>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</si>
  <si>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</si>
  <si>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</si>
  <si>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</si>
  <si>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</si>
  <si>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</si>
  <si>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</si>
  <si>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</si>
  <si>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</si>
  <si>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</si>
  <si>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</si>
  <si>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</si>
  <si>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</si>
  <si>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</si>
  <si>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</si>
  <si>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</si>
  <si>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</si>
  <si>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</si>
  <si>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</si>
  <si>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</si>
  <si>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</si>
  <si>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</si>
  <si>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</si>
  <si>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</si>
  <si>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</si>
  <si>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</si>
  <si>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</si>
  <si>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</si>
  <si>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</si>
  <si>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</si>
  <si>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</si>
  <si>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</si>
  <si>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</si>
  <si>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</si>
  <si>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</si>
  <si>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</si>
  <si>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</si>
  <si>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</si>
  <si>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</si>
  <si>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</si>
  <si>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</si>
  <si>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</si>
  <si>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</si>
  <si>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</si>
  <si>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</si>
  <si>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</si>
  <si>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</si>
  <si>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</si>
  <si>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</si>
  <si>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</si>
  <si>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</si>
  <si>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</si>
  <si>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</si>
  <si>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</si>
  <si>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</si>
  <si>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</si>
  <si>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</si>
  <si>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</si>
  <si>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</si>
  <si>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</si>
  <si>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</si>
  <si>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</si>
  <si>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</si>
  <si>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</si>
  <si>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</si>
  <si>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</si>
  <si>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</si>
  <si>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</si>
  <si>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</si>
  <si>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</si>
  <si>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</si>
  <si>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</si>
  <si>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</si>
  <si>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</si>
  <si>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</si>
  <si>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</si>
  <si>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</si>
  <si>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</si>
  <si>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</si>
  <si>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</si>
  <si>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</si>
  <si>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</si>
  <si>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</si>
  <si>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</si>
  <si>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</si>
  <si>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</si>
  <si>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</si>
  <si>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</si>
  <si>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</si>
  <si>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</si>
  <si>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</si>
  <si>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</si>
  <si>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</si>
  <si>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</si>
  <si>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</si>
  <si>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</si>
  <si>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</si>
  <si>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</si>
  <si>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</si>
  <si>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</si>
  <si>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</si>
  <si>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</si>
  <si>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</si>
  <si>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</si>
  <si>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</si>
  <si>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</si>
  <si>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</si>
  <si>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</si>
  <si>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</si>
  <si>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</si>
  <si>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</si>
  <si>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</si>
  <si>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</si>
  <si>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</si>
  <si>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</si>
  <si>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</si>
  <si>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</si>
  <si>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</si>
  <si>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</si>
  <si>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</si>
  <si>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</si>
  <si>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</si>
  <si>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</si>
  <si>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</si>
  <si>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</si>
  <si>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</si>
  <si>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</si>
  <si>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</si>
  <si>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</si>
  <si>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</si>
  <si>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</si>
  <si>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</si>
  <si>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</si>
  <si>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</si>
  <si>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</si>
  <si>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</si>
  <si>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</si>
  <si>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</si>
  <si>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</si>
  <si>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</si>
  <si>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</si>
  <si>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</si>
  <si>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</si>
  <si>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</si>
  <si>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</si>
  <si>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</si>
  <si>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</si>
  <si>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</si>
  <si>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</si>
  <si>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</si>
  <si>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</si>
  <si>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</si>
  <si>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</si>
  <si>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</si>
  <si>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</si>
  <si>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</si>
  <si>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</si>
  <si>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</si>
  <si>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</si>
  <si>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</si>
  <si>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</si>
  <si>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</si>
  <si>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</si>
  <si>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</si>
  <si>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</si>
  <si>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</si>
  <si>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</si>
  <si>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</si>
  <si>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</si>
  <si>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</si>
  <si>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</si>
  <si>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</si>
  <si>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</si>
  <si>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</si>
  <si>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</si>
  <si>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</si>
  <si>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</si>
  <si>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</si>
  <si>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</si>
  <si>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</si>
  <si>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</si>
  <si>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</si>
  <si>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</si>
  <si>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</si>
  <si>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</si>
  <si>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</si>
  <si>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</si>
  <si>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</si>
  <si>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</si>
  <si>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</si>
  <si>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</si>
  <si>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</si>
  <si>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</si>
  <si>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</si>
  <si>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</si>
  <si>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</si>
  <si>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</si>
  <si>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</si>
  <si>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</si>
  <si>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</si>
  <si>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</si>
  <si>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</si>
  <si>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</si>
  <si>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</si>
  <si>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</si>
  <si>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</si>
  <si>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</si>
  <si>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</si>
  <si>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</si>
  <si>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</si>
  <si>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</si>
  <si>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</si>
  <si>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</si>
  <si>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</si>
  <si>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</si>
  <si>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</si>
  <si>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</si>
  <si>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</si>
  <si>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</si>
  <si>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</si>
  <si>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</si>
  <si>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</si>
  <si>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</si>
  <si>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</si>
  <si>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</si>
  <si>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</si>
  <si>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</si>
  <si>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</si>
  <si>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</si>
  <si>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</si>
  <si>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</si>
  <si>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</si>
  <si>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</si>
  <si>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</si>
  <si>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</si>
  <si>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</si>
  <si>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</si>
  <si>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</si>
  <si>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</si>
  <si>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</si>
  <si>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</si>
  <si>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</si>
  <si>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</si>
  <si>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</si>
  <si>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</si>
  <si>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</si>
  <si>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</si>
  <si>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</si>
  <si>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</si>
  <si>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</si>
  <si>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</si>
  <si>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</si>
  <si>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</si>
  <si>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</si>
  <si>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</si>
  <si>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</si>
  <si>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</si>
  <si>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</si>
  <si>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</si>
  <si>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</si>
  <si>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</si>
  <si>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</si>
  <si>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</si>
  <si>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</si>
  <si>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</si>
  <si>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</si>
  <si>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</si>
  <si>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</si>
  <si>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</si>
  <si>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</si>
  <si>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</si>
  <si>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</si>
  <si>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</si>
  <si>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</si>
  <si>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</si>
  <si>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</si>
  <si>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</si>
  <si>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</si>
  <si>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</si>
  <si>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</si>
  <si>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</si>
  <si>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</si>
  <si>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</si>
  <si>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</si>
  <si>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</si>
  <si>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</si>
  <si>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</si>
  <si>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</si>
  <si>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</si>
  <si>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</si>
  <si>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</si>
  <si>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</si>
  <si>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</si>
  <si>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</si>
  <si>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</si>
  <si>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</si>
  <si>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</si>
  <si>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</si>
  <si>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</si>
  <si>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</si>
  <si>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</si>
  <si>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</si>
  <si>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</si>
  <si>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</si>
  <si>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</si>
  <si>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</si>
  <si>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</si>
  <si>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</si>
  <si>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</si>
  <si>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</si>
  <si>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</si>
  <si>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</si>
  <si>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</si>
  <si>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</si>
  <si>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</si>
  <si>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</si>
  <si>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</si>
  <si>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</si>
  <si>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</si>
  <si>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</si>
  <si>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</si>
  <si>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</si>
  <si>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</si>
  <si>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</si>
  <si>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</si>
  <si>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</si>
  <si>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</si>
  <si>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</si>
  <si>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</si>
  <si>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</si>
  <si>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</si>
  <si>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</si>
  <si>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</si>
  <si>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</si>
  <si>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</si>
  <si>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</si>
  <si>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</si>
  <si>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</si>
  <si>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</si>
  <si>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</si>
  <si>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</si>
  <si>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</si>
  <si>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</si>
  <si>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</si>
  <si>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</si>
  <si>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</si>
  <si>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</si>
  <si>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</si>
  <si>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</si>
  <si>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</si>
  <si>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</si>
  <si>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</si>
  <si>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</si>
  <si>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</si>
  <si>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</si>
  <si>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</si>
  <si>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</si>
  <si>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</si>
  <si>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</si>
  <si>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</si>
  <si>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</si>
  <si>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</si>
  <si>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</si>
  <si>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</si>
  <si>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</si>
  <si>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</si>
  <si>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</si>
  <si>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</si>
  <si>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</si>
  <si>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</si>
  <si>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</si>
  <si>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</si>
  <si>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</si>
  <si>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</si>
  <si>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</si>
  <si>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</si>
  <si>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</si>
  <si>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</si>
  <si>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</si>
  <si>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</si>
  <si>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</si>
  <si>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</si>
  <si>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</si>
  <si>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</si>
  <si>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</si>
  <si>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</si>
  <si>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</si>
  <si>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</si>
  <si>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</si>
  <si>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</si>
  <si>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</si>
  <si>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</si>
  <si>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</si>
  <si>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</si>
  <si>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</si>
  <si>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</si>
  <si>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</si>
  <si>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</si>
  <si>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</si>
  <si>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</si>
  <si>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</si>
  <si>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</si>
  <si>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</si>
  <si>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</si>
  <si>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</si>
  <si>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</si>
  <si>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</si>
  <si>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</si>
  <si>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</si>
  <si>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</si>
  <si>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</si>
  <si>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</si>
  <si>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</si>
  <si>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</si>
  <si>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</si>
  <si>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</si>
  <si>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</si>
  <si>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</si>
  <si>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</si>
  <si>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</si>
  <si>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</si>
  <si>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</si>
  <si>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</si>
  <si>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</si>
  <si>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</si>
  <si>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</si>
  <si>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</si>
  <si>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</si>
  <si>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</si>
  <si>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</si>
  <si>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</si>
  <si>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</si>
  <si>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</si>
  <si>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</si>
  <si>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</si>
  <si>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</si>
  <si>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</si>
  <si>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</si>
  <si>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</si>
  <si>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</si>
  <si>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</si>
  <si>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</si>
  <si>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</si>
  <si>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</si>
  <si>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</si>
  <si>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</si>
  <si>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</si>
  <si>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</si>
  <si>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</si>
  <si>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</si>
  <si>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</si>
  <si>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</si>
  <si>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</si>
  <si>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</si>
  <si>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</si>
  <si>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</si>
  <si>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</si>
  <si>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</si>
  <si>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</si>
  <si>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</si>
  <si>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</si>
  <si>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</si>
  <si>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</si>
  <si>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</si>
  <si>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</si>
  <si>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</si>
  <si>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</si>
  <si>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</si>
  <si>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</si>
  <si>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</si>
  <si>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</si>
  <si>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</si>
  <si>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</si>
  <si>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</si>
  <si>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</si>
  <si>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</si>
  <si>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</si>
  <si>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</si>
  <si>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</si>
  <si>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</si>
  <si>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</si>
  <si>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</si>
  <si>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</si>
  <si>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</si>
  <si>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</si>
  <si>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</si>
  <si>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</si>
  <si>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</si>
  <si>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</si>
  <si>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</si>
  <si>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</si>
  <si>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</si>
  <si>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</si>
  <si>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</si>
  <si>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</si>
  <si>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</si>
  <si>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</si>
  <si>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</si>
  <si>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</si>
  <si>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</si>
  <si>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</si>
  <si>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</si>
  <si>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</si>
  <si>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</si>
  <si>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</si>
  <si>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</si>
  <si>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</si>
  <si>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</si>
  <si>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</si>
  <si>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</si>
  <si>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</si>
  <si>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</si>
  <si>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</si>
  <si>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</si>
  <si>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</si>
  <si>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</si>
  <si>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</si>
  <si>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</si>
  <si>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</si>
  <si>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</si>
  <si>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</si>
  <si>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</si>
  <si>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</si>
  <si>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</si>
  <si>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</si>
  <si>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</si>
  <si>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</si>
  <si>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</si>
  <si>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</si>
  <si>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</si>
  <si>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</si>
  <si>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</si>
  <si>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</si>
  <si>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</si>
  <si>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</si>
  <si>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</si>
  <si>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</si>
  <si>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</si>
  <si>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</si>
  <si>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</si>
  <si>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</si>
  <si>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</si>
  <si>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</si>
  <si>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</si>
  <si>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</si>
  <si>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</si>
  <si>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</si>
  <si>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</si>
  <si>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</si>
  <si>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</si>
  <si>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</si>
  <si>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</si>
  <si>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</si>
  <si>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</si>
  <si>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</si>
  <si>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</si>
  <si>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</si>
  <si>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</si>
  <si>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</si>
  <si>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</si>
  <si>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</si>
  <si>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</si>
  <si>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</si>
  <si>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</si>
  <si>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</si>
  <si>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</si>
  <si>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</si>
  <si>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</si>
  <si>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</si>
  <si>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</si>
  <si>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</si>
  <si>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</si>
  <si>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</si>
  <si>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</si>
  <si>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</si>
  <si>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</si>
  <si>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</si>
  <si>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</si>
  <si>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</si>
  <si>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</si>
  <si>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</si>
  <si>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</si>
  <si>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</si>
  <si>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</si>
  <si>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</si>
  <si>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</si>
  <si>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</si>
  <si>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</si>
  <si>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</si>
  <si>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</si>
  <si>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</si>
  <si>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</si>
  <si>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</si>
  <si>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</si>
  <si>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</si>
  <si>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</si>
  <si>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</si>
  <si>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</si>
  <si>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</si>
  <si>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</si>
  <si>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</si>
  <si>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</si>
  <si>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</si>
  <si>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</si>
  <si>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</si>
  <si>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</si>
  <si>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</si>
  <si>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</si>
  <si>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</si>
  <si>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</si>
  <si>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</si>
  <si>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</si>
  <si>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</si>
  <si>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</si>
  <si>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</si>
  <si>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</si>
  <si>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</si>
  <si>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</si>
  <si>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</si>
  <si>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</si>
  <si>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</si>
  <si>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</si>
  <si>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</si>
  <si>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</si>
  <si>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</si>
  <si>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</si>
  <si>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</si>
  <si>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</si>
  <si>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</si>
  <si>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</si>
  <si>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</si>
  <si>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</si>
  <si>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</si>
  <si>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</si>
  <si>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</si>
  <si>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</si>
  <si>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</si>
  <si>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</si>
  <si>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</si>
  <si>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</si>
  <si>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</si>
  <si>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</si>
  <si>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</si>
  <si>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</si>
  <si>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</si>
  <si>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</si>
  <si>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</si>
  <si>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</si>
  <si>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</si>
  <si>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</si>
  <si>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</si>
  <si>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</si>
  <si>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</si>
  <si>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</si>
  <si>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</si>
  <si>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</si>
  <si>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</si>
  <si>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</si>
  <si>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</si>
  <si>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</si>
  <si>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</si>
  <si>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</si>
  <si>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</si>
  <si>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</si>
  <si>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</si>
  <si>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</si>
  <si>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</si>
  <si>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</si>
  <si>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</si>
  <si>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</si>
  <si>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</si>
  <si>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</si>
  <si>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</si>
  <si>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</si>
  <si>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</si>
  <si>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</si>
  <si>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</si>
  <si>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</si>
  <si>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</si>
  <si>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</si>
  <si>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</si>
  <si>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</si>
  <si>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</si>
  <si>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</si>
  <si>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</si>
  <si>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</si>
  <si>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</si>
  <si>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</si>
  <si>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</si>
  <si>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</si>
  <si>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</si>
  <si>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</si>
  <si>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</si>
  <si>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</si>
  <si>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</si>
  <si>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</si>
  <si>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</si>
  <si>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</si>
  <si>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</si>
  <si>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</si>
  <si>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</si>
  <si>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</si>
  <si>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</si>
  <si>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</si>
  <si>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</si>
  <si>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</si>
  <si>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</si>
  <si>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</si>
  <si>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</si>
  <si>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</si>
  <si>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</si>
  <si>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</si>
  <si>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</si>
  <si>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</si>
  <si>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</si>
  <si>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</si>
  <si>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</si>
  <si>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</si>
  <si>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</si>
  <si>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</si>
  <si>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</si>
  <si>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</si>
  <si>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</si>
  <si>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</si>
  <si>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</si>
  <si>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</si>
  <si>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</si>
  <si>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</si>
  <si>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</si>
  <si>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</si>
  <si>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</si>
  <si>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</si>
  <si>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</si>
  <si>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</si>
  <si>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</si>
  <si>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</si>
  <si>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</si>
  <si>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</si>
  <si>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</si>
  <si>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</si>
  <si>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</si>
  <si>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</si>
  <si>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</si>
  <si>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</si>
  <si>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</si>
  <si>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</si>
  <si>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</si>
  <si>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</si>
  <si>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</si>
  <si>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</si>
  <si>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</si>
  <si>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</si>
  <si>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</si>
  <si>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</si>
  <si>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</si>
  <si>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</si>
  <si>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</si>
  <si>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</si>
  <si>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</si>
  <si>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</si>
  <si>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</si>
  <si>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</si>
  <si>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</si>
  <si>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</si>
  <si>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</si>
  <si>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</si>
  <si>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</si>
  <si>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</si>
  <si>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</si>
  <si>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</si>
  <si>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</si>
  <si>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</si>
  <si>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</si>
  <si>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</si>
  <si>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</si>
  <si>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</si>
  <si>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</si>
  <si>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</si>
  <si>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</si>
  <si>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</si>
  <si>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</si>
  <si>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</si>
  <si>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</si>
  <si>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</si>
  <si>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</si>
  <si>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</si>
  <si>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</si>
  <si>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</si>
  <si>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</si>
  <si>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</si>
  <si>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</si>
  <si>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</si>
  <si>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</si>
  <si>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</si>
  <si>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</si>
  <si>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</si>
  <si>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</si>
  <si>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</si>
  <si>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</si>
  <si>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</si>
  <si>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</si>
  <si>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</si>
  <si>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</si>
  <si>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</si>
  <si>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</si>
  <si>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</si>
  <si>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</si>
  <si>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</si>
  <si>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</si>
  <si>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</si>
  <si>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</si>
  <si>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</si>
  <si>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</si>
  <si>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</si>
  <si>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</si>
  <si>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</si>
  <si>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</si>
  <si>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</si>
  <si>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</si>
  <si>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</si>
  <si>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</si>
  <si>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</si>
  <si>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</si>
  <si>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</si>
  <si>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</si>
  <si>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</si>
  <si>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</si>
  <si>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</si>
  <si>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</si>
  <si>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</si>
  <si>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</si>
  <si>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</si>
  <si>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</si>
  <si>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</si>
  <si>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</si>
  <si>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</si>
  <si>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</si>
  <si>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</si>
  <si>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</si>
  <si>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</si>
  <si>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</si>
  <si>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</si>
  <si>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</si>
  <si>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</si>
  <si>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</si>
  <si>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</si>
  <si>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</si>
  <si>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</si>
  <si>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</si>
  <si>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</si>
  <si>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</si>
  <si>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</si>
  <si>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</si>
  <si>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</si>
  <si>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</si>
  <si>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</si>
  <si>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</si>
  <si>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</si>
  <si>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</si>
  <si>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</si>
  <si>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</si>
  <si>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</si>
  <si>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</si>
  <si>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</si>
  <si>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</si>
  <si>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</si>
  <si>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</si>
  <si>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</si>
  <si>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</si>
  <si>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</si>
  <si>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</si>
  <si>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</si>
  <si>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</si>
  <si>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</si>
  <si>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</si>
  <si>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</si>
  <si>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</si>
  <si>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</si>
  <si>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</si>
  <si>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</si>
  <si>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</si>
  <si>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</si>
  <si>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</si>
  <si>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</si>
  <si>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</si>
  <si>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</si>
  <si>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</si>
  <si>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</si>
  <si>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</si>
  <si>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</si>
  <si>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</si>
  <si>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</si>
  <si>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</si>
  <si>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</si>
  <si>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</si>
  <si>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</si>
  <si>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</si>
  <si>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</si>
  <si>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</si>
  <si>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</si>
  <si>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</si>
  <si>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</si>
  <si>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</si>
  <si>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</si>
  <si>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</si>
  <si>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</si>
  <si>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</si>
  <si>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</si>
  <si>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</si>
  <si>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</si>
  <si>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</si>
  <si>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</si>
  <si>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</si>
  <si>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</si>
  <si>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</si>
  <si>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</si>
  <si>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</si>
  <si>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</si>
  <si>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</si>
  <si>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</si>
  <si>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</si>
  <si>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</si>
  <si>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</si>
  <si>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</si>
  <si>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</si>
  <si>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</si>
  <si>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</si>
  <si>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</si>
  <si>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</si>
  <si>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</si>
  <si>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</si>
  <si>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</si>
  <si>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</si>
  <si>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</si>
  <si>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</si>
  <si>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</si>
  <si>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</si>
  <si>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</si>
  <si>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</si>
  <si>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</si>
  <si>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</si>
  <si>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</si>
  <si>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</si>
  <si>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</si>
  <si>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</si>
  <si>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</si>
  <si>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</si>
  <si>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</si>
  <si>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</si>
  <si>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</si>
  <si>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</si>
  <si>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</si>
  <si>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</si>
  <si>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</si>
  <si>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</si>
  <si>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</si>
  <si>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</si>
  <si>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</si>
  <si>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</si>
  <si>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</si>
  <si>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</si>
  <si>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</si>
  <si>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</si>
  <si>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</si>
  <si>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</si>
  <si>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</si>
  <si>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</si>
  <si>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</si>
  <si>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</si>
  <si>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</si>
  <si>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</si>
  <si>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</si>
  <si>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</si>
  <si>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</si>
  <si>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</si>
  <si>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</si>
  <si>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</si>
  <si>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</si>
  <si>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</si>
  <si>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</si>
  <si>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</si>
  <si>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</si>
  <si>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</si>
  <si>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</si>
  <si>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</si>
  <si>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</si>
  <si>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</si>
  <si>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</si>
  <si>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</si>
  <si>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</si>
  <si>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</si>
  <si>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</si>
  <si>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</si>
  <si>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</si>
  <si>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</si>
  <si>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</si>
  <si>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</si>
  <si>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</si>
  <si>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</si>
  <si>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</si>
  <si>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</si>
  <si>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</si>
  <si>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</si>
  <si>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</si>
  <si>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</si>
  <si>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</si>
  <si>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</si>
  <si>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</si>
  <si>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</si>
  <si>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</si>
  <si>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</si>
  <si>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</si>
  <si>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</si>
  <si>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</si>
  <si>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</si>
  <si>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</si>
  <si>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</si>
  <si>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</si>
  <si>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</si>
  <si>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</si>
  <si>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</si>
  <si>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</si>
  <si>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</si>
  <si>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</si>
  <si>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</si>
  <si>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</si>
  <si>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</si>
  <si>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</si>
  <si>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</si>
  <si>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</si>
  <si>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</si>
  <si>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</si>
  <si>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</si>
  <si>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</si>
  <si>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</si>
  <si>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</si>
  <si>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</si>
  <si>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</si>
  <si>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</si>
  <si>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</si>
  <si>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</si>
  <si>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</si>
  <si>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</si>
  <si>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</si>
  <si>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</si>
  <si>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</si>
  <si>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</si>
  <si>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</si>
  <si>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</si>
  <si>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</si>
  <si>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</si>
  <si>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</si>
  <si>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</si>
  <si>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</si>
  <si>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</si>
  <si>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</si>
  <si>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</si>
  <si>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</si>
  <si>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</si>
  <si>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</si>
  <si>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</si>
  <si>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</si>
  <si>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</si>
  <si>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</si>
  <si>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</si>
  <si>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</si>
  <si>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</si>
  <si>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</si>
  <si>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</si>
  <si>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</si>
  <si>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</si>
  <si>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</si>
  <si>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</si>
  <si>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</si>
  <si>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</si>
  <si>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</si>
  <si>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</si>
  <si>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</si>
  <si>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</si>
  <si>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</si>
  <si>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</si>
  <si>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</si>
  <si>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</si>
  <si>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</si>
  <si>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</si>
  <si>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</si>
  <si>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</si>
  <si>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</si>
  <si>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</si>
  <si>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</si>
  <si>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</si>
  <si>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</si>
  <si>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</si>
  <si>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</si>
  <si>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</si>
  <si>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</si>
  <si>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</si>
  <si>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</si>
  <si>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</si>
  <si>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</si>
  <si>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</si>
  <si>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</si>
  <si>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</si>
  <si>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</si>
  <si>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</si>
  <si>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</si>
  <si>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</si>
  <si>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</si>
  <si>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</si>
  <si>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</si>
  <si>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</si>
  <si>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</si>
  <si>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</si>
  <si>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</si>
  <si>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</si>
  <si>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</si>
  <si>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</si>
  <si>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</si>
  <si>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</si>
  <si>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</si>
  <si>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</si>
  <si>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</si>
  <si>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</si>
  <si>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</si>
  <si>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</si>
  <si>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</si>
  <si>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</si>
  <si>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</si>
  <si>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</si>
  <si>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</si>
  <si>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</si>
  <si>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</si>
  <si>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</si>
  <si>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</si>
  <si>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</si>
  <si>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</si>
  <si>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</si>
  <si>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</si>
  <si>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</si>
  <si>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</si>
  <si>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</si>
  <si>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</si>
  <si>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</si>
  <si>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</si>
  <si>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</si>
  <si>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</si>
  <si>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</si>
  <si>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</si>
  <si>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</si>
  <si>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</si>
  <si>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</si>
  <si>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</si>
  <si>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</si>
  <si>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</si>
  <si>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</si>
  <si>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</si>
  <si>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</si>
  <si>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</si>
  <si>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</si>
  <si>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</si>
  <si>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</si>
  <si>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</si>
  <si>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</si>
  <si>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</si>
  <si>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</si>
  <si>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</si>
  <si>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</si>
  <si>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</si>
  <si>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</si>
  <si>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</si>
  <si>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</si>
  <si>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</si>
  <si>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</si>
  <si>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</si>
  <si>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</si>
  <si>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</si>
  <si>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</si>
  <si>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</si>
  <si>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</si>
  <si>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</si>
  <si>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</si>
  <si>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</si>
  <si>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</si>
  <si>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</si>
  <si>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</si>
  <si>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</si>
  <si>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</si>
  <si>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</si>
  <si>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</si>
  <si>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</si>
  <si>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</si>
  <si>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</si>
  <si>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</si>
  <si>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</si>
  <si>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</si>
  <si>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</si>
  <si>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</si>
  <si>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</si>
  <si>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</si>
  <si>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</si>
  <si>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</si>
  <si>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</si>
  <si>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</si>
  <si>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</si>
  <si>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</si>
  <si>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</si>
  <si>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</si>
  <si>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</si>
  <si>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</si>
  <si>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</si>
  <si>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</si>
  <si>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</si>
  <si>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</si>
  <si>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</si>
  <si>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</si>
  <si>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</si>
  <si>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</si>
  <si>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</si>
  <si>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</si>
  <si>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</si>
  <si>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</si>
  <si>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</si>
  <si>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</si>
  <si>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</si>
  <si>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</si>
  <si>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</si>
  <si>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</si>
  <si>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</si>
  <si>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</si>
  <si>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</si>
  <si>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</si>
  <si>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</si>
  <si>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</si>
  <si>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</si>
  <si>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</si>
  <si>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</si>
  <si>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</si>
  <si>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</si>
  <si>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</si>
  <si>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</si>
  <si>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</si>
  <si>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</si>
  <si>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</si>
  <si>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</si>
  <si>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</si>
  <si>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</si>
  <si>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</si>
  <si>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</si>
  <si>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</si>
  <si>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</si>
  <si>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</si>
  <si>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</si>
  <si>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</si>
  <si>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</si>
  <si>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</si>
  <si>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</si>
  <si>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</si>
  <si>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</si>
  <si>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</si>
  <si>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</si>
  <si>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</si>
  <si>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</si>
  <si>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</si>
  <si>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</si>
  <si>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</si>
  <si>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</si>
  <si>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</si>
  <si>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</si>
  <si>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</si>
  <si>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</si>
  <si>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</si>
  <si>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</si>
  <si>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</si>
  <si>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</si>
  <si>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</si>
  <si>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</si>
  <si>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</si>
  <si>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</si>
  <si>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</si>
  <si>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</si>
  <si>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</si>
  <si>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</si>
  <si>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</si>
  <si>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</si>
  <si>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</si>
  <si>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</si>
  <si>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</si>
  <si>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</si>
  <si>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</si>
  <si>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</si>
  <si>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</si>
  <si>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</si>
  <si>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</si>
  <si>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</si>
  <si>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</si>
  <si>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</si>
  <si>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</si>
  <si>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</si>
  <si>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</si>
  <si>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</si>
  <si>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</si>
  <si>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</si>
  <si>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</si>
  <si>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</si>
  <si>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</si>
  <si>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</si>
  <si>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</si>
  <si>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</si>
  <si>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</si>
  <si>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</si>
  <si>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</si>
  <si>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</si>
  <si>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</si>
  <si>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</si>
  <si>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</si>
  <si>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</si>
  <si>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</si>
  <si>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</si>
  <si>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</si>
  <si>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</si>
  <si>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</si>
  <si>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</si>
  <si>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</si>
  <si>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</si>
  <si>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</si>
  <si>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</si>
  <si>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</si>
  <si>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</si>
  <si>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</si>
  <si>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</si>
  <si>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</si>
  <si>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</si>
  <si>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</si>
  <si>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</si>
  <si>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</si>
  <si>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</si>
  <si>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</si>
  <si>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</si>
  <si>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</si>
  <si>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</si>
  <si>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</si>
  <si>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</si>
  <si>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</si>
  <si>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</si>
  <si>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</si>
  <si>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</si>
  <si>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</si>
  <si>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</si>
  <si>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</si>
  <si>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</si>
  <si>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</si>
  <si>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</si>
  <si>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</si>
  <si>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</si>
  <si>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</si>
  <si>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</si>
  <si>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</si>
  <si>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</si>
  <si>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</si>
  <si>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</si>
  <si>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</si>
  <si>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</si>
  <si>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</si>
  <si>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</si>
  <si>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</si>
  <si>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</si>
  <si>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</si>
  <si>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</si>
  <si>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</si>
  <si>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</si>
  <si>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</si>
  <si>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</si>
  <si>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</si>
  <si>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</si>
  <si>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</si>
  <si>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</si>
  <si>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</si>
  <si>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</si>
  <si>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</si>
  <si>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</si>
  <si>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</si>
  <si>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</si>
  <si>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</si>
  <si>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</si>
  <si>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</si>
  <si>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</si>
  <si>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</si>
  <si>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</si>
  <si>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</si>
  <si>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</si>
  <si>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</si>
  <si>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</si>
  <si>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</si>
  <si>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</si>
  <si>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</si>
  <si>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</si>
  <si>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</si>
  <si>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</si>
  <si>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</si>
  <si>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</si>
  <si>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</si>
  <si>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</si>
  <si>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</si>
  <si>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</si>
  <si>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</si>
  <si>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</si>
  <si>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</si>
  <si>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</si>
  <si>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</si>
  <si>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</si>
  <si>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</si>
  <si>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</si>
  <si>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</si>
  <si>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</si>
  <si>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</si>
  <si>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</si>
  <si>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</si>
  <si>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</si>
  <si>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</si>
  <si>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</si>
  <si>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</si>
  <si>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</si>
  <si>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</si>
  <si>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</si>
  <si>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</si>
  <si>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</si>
  <si>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</si>
  <si>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</si>
  <si>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</si>
  <si>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</si>
  <si>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</si>
  <si>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</si>
  <si>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</si>
  <si>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</si>
  <si>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</si>
  <si>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</si>
  <si>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</si>
  <si>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</si>
  <si>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</si>
  <si>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</si>
  <si>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</si>
  <si>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</si>
  <si>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</si>
  <si>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</si>
  <si>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</si>
  <si>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</si>
  <si>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</si>
  <si>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</si>
  <si>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</si>
  <si>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</si>
  <si>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</si>
  <si>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</si>
  <si>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</si>
  <si>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</si>
  <si>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</si>
  <si>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</si>
  <si>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</si>
  <si>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</si>
  <si>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</si>
  <si>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</si>
  <si>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</si>
  <si>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</si>
  <si>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</si>
  <si>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</si>
  <si>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</si>
  <si>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</si>
  <si>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</si>
  <si>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</si>
  <si>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</si>
  <si>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</si>
  <si>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</si>
  <si>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</si>
  <si>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</si>
  <si>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</si>
  <si>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</si>
  <si>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</si>
  <si>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</si>
  <si>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</si>
  <si>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</si>
  <si>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</si>
  <si>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</si>
  <si>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</si>
  <si>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</si>
  <si>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</si>
  <si>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</si>
  <si>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</si>
  <si>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</si>
  <si>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</si>
  <si>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</si>
  <si>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</si>
  <si>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</si>
  <si>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</si>
  <si>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</si>
  <si>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</si>
  <si>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</si>
  <si>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</si>
  <si>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</si>
  <si>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</si>
  <si>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</si>
  <si>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</si>
  <si>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</si>
  <si>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</si>
  <si>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</si>
  <si>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</si>
  <si>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</si>
  <si>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</si>
  <si>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</si>
  <si>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</si>
  <si>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</si>
  <si>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</si>
  <si>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</si>
  <si>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</si>
  <si>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</si>
  <si>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</si>
  <si>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</si>
  <si>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</si>
  <si>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</si>
  <si>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</si>
  <si>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</si>
  <si>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</si>
  <si>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</si>
  <si>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</si>
  <si>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</si>
  <si>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</si>
  <si>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</si>
  <si>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</si>
  <si>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</si>
  <si>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</si>
  <si>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</si>
  <si>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</si>
  <si>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</si>
  <si>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</si>
  <si>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</si>
  <si>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</si>
  <si>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</si>
  <si>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</si>
  <si>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</si>
  <si>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</si>
  <si>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</si>
  <si>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</si>
  <si>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</si>
  <si>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</si>
  <si>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</si>
  <si>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</si>
  <si>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</si>
  <si>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</si>
  <si>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</si>
  <si>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</si>
  <si>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</si>
  <si>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</si>
  <si>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</si>
  <si>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</si>
  <si>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</si>
  <si>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</si>
  <si>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</si>
  <si>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</si>
  <si>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</si>
  <si>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</si>
  <si>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</si>
  <si>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</si>
  <si>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</si>
  <si>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</si>
  <si>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</si>
  <si>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</si>
  <si>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</si>
  <si>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</si>
  <si>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</si>
  <si>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</si>
  <si>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</si>
  <si>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</si>
  <si>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</si>
  <si>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</si>
  <si>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</si>
  <si>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</si>
  <si>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</si>
  <si>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</si>
  <si>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</si>
  <si>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</si>
  <si>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</si>
  <si>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</si>
  <si>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</si>
  <si>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</si>
  <si>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</si>
  <si>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</si>
  <si>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</si>
  <si>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</si>
  <si>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</si>
  <si>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</si>
  <si>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</si>
  <si>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</si>
  <si>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</si>
  <si>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</si>
  <si>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</si>
  <si>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</si>
  <si>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</si>
  <si>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</si>
  <si>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</si>
  <si>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</si>
  <si>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</si>
  <si>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</si>
  <si>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</si>
  <si>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</si>
  <si>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</si>
  <si>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</si>
  <si>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</si>
  <si>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</si>
  <si>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</si>
  <si>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</si>
  <si>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</si>
  <si>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</si>
  <si>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</si>
  <si>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</si>
  <si>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</si>
  <si>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</si>
  <si>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</si>
  <si>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</si>
  <si>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</si>
  <si>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</si>
  <si>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</si>
  <si>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</si>
  <si>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</si>
  <si>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</si>
  <si>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</si>
  <si>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</si>
  <si>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</si>
  <si>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</si>
  <si>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</si>
  <si>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</si>
  <si>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</si>
  <si>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</si>
  <si>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</si>
  <si>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</si>
  <si>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</si>
  <si>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</si>
  <si>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</si>
  <si>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</si>
  <si>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</si>
  <si>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</si>
  <si>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</si>
  <si>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</si>
  <si>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</si>
  <si>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</si>
  <si>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</si>
  <si>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</si>
  <si>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</si>
  <si>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</si>
  <si>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</si>
  <si>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</si>
  <si>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</si>
  <si>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</si>
  <si>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</si>
  <si>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</si>
  <si>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</si>
  <si>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</si>
  <si>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</si>
  <si>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</si>
  <si>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</si>
  <si>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</si>
  <si>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</si>
  <si>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</si>
  <si>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</si>
  <si>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</si>
  <si>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</si>
  <si>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</si>
  <si>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</si>
  <si>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</si>
  <si>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</si>
  <si>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</si>
  <si>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</si>
  <si>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</si>
  <si>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</si>
  <si>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</si>
  <si>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</si>
  <si>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</si>
  <si>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</si>
  <si>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</si>
  <si>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</si>
  <si>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</si>
  <si>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</si>
  <si>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</si>
  <si>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</si>
  <si>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</si>
  <si>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</si>
  <si>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</si>
  <si>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</si>
  <si>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</si>
  <si>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</si>
  <si>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</si>
  <si>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</si>
  <si>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</si>
  <si>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</si>
  <si>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</si>
  <si>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</si>
  <si>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</si>
  <si>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</si>
  <si>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</si>
  <si>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</si>
  <si>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</si>
  <si>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</si>
  <si>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</si>
  <si>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</si>
  <si>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</si>
  <si>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</si>
  <si>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</si>
  <si>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</si>
  <si>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</si>
  <si>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</si>
  <si>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</si>
  <si>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</si>
  <si>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</si>
  <si>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</si>
  <si>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</si>
  <si>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</si>
  <si>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</si>
  <si>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</si>
  <si>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</si>
  <si>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</si>
  <si>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</si>
  <si>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</si>
  <si>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</si>
  <si>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</si>
  <si>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</si>
  <si>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</si>
  <si>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</si>
  <si>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</si>
  <si>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</si>
  <si>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</si>
  <si>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</si>
  <si>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</si>
  <si>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</si>
  <si>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</si>
  <si>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</si>
  <si>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</si>
  <si>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</si>
  <si>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</si>
  <si>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</si>
  <si>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</si>
  <si>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</si>
  <si>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</si>
  <si>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</si>
  <si>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</si>
  <si>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</si>
  <si>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</si>
  <si>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</si>
  <si>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</si>
  <si>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</si>
  <si>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</si>
  <si>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</si>
  <si>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</si>
  <si>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</si>
  <si>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</si>
  <si>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</si>
  <si>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</si>
  <si>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</si>
  <si>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</si>
  <si>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</si>
  <si>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</si>
  <si>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</si>
  <si>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</si>
  <si>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</si>
  <si>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</si>
  <si>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</si>
  <si>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</si>
  <si>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</si>
  <si>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</si>
  <si>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</si>
  <si>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</si>
  <si>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</si>
  <si>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</si>
  <si>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</si>
  <si>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</si>
  <si>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</si>
  <si>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</si>
  <si>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</si>
  <si>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</si>
  <si>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</si>
  <si>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</si>
  <si>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</si>
  <si>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</si>
  <si>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</si>
  <si>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</si>
  <si>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</si>
  <si>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</si>
  <si>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</si>
  <si>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</si>
  <si>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</si>
  <si>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</si>
  <si>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</si>
  <si>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</si>
  <si>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</si>
  <si>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</si>
  <si>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</si>
  <si>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</si>
  <si>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</si>
  <si>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</si>
  <si>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</si>
  <si>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</si>
  <si>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</si>
  <si>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</si>
  <si>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</si>
  <si>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</si>
  <si>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</si>
  <si>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</si>
  <si>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</si>
  <si>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</si>
  <si>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</si>
  <si>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</si>
  <si>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</si>
  <si>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</si>
  <si>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</si>
  <si>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</si>
  <si>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</si>
  <si>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</si>
  <si>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</si>
  <si>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</si>
  <si>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</si>
  <si>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</si>
  <si>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</si>
  <si>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</si>
  <si>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</si>
  <si>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</si>
  <si>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</si>
  <si>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</si>
  <si>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</si>
  <si>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</si>
  <si>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</si>
  <si>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</si>
  <si>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</si>
  <si>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</si>
  <si>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</si>
  <si>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</si>
  <si>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</si>
  <si>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</si>
  <si>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</si>
  <si>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</si>
  <si>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</si>
  <si>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</si>
  <si>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</si>
  <si>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</si>
  <si>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</si>
  <si>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</si>
  <si>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</si>
  <si>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</si>
  <si>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</si>
  <si>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</si>
  <si>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</si>
  <si>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</si>
  <si>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</si>
  <si>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</si>
  <si>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</si>
  <si>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</si>
  <si>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</si>
  <si>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</si>
  <si>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</si>
  <si>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</si>
  <si>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</si>
  <si>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</si>
  <si>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</si>
  <si>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</si>
  <si>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</si>
  <si>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</si>
  <si>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</si>
  <si>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</si>
  <si>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</si>
  <si>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</si>
  <si>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</si>
  <si>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</si>
  <si>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</si>
  <si>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</si>
  <si>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</si>
  <si>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</si>
  <si>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</si>
  <si>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</si>
  <si>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</si>
  <si>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</si>
  <si>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</si>
  <si>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</si>
  <si>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</si>
  <si>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</si>
  <si>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</si>
  <si>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</si>
  <si>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</si>
  <si>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</si>
  <si>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</si>
  <si>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</si>
  <si>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</si>
  <si>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</si>
  <si>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</si>
  <si>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</si>
  <si>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</si>
  <si>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</si>
  <si>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</si>
  <si>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</si>
  <si>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</si>
  <si>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</si>
  <si>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</si>
  <si>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</si>
  <si>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</si>
  <si>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</si>
  <si>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</si>
  <si>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</si>
  <si>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</si>
  <si>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</si>
  <si>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</si>
  <si>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</si>
  <si>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</si>
  <si>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</si>
  <si>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</si>
  <si>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</si>
  <si>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</si>
  <si>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</si>
  <si>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</si>
  <si>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</si>
  <si>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</si>
  <si>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</si>
  <si>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</si>
  <si>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</si>
  <si>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</si>
  <si>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</si>
  <si>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</si>
  <si>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</si>
  <si>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</si>
  <si>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</si>
  <si>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</si>
  <si>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</si>
  <si>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</si>
  <si>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</si>
  <si>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</si>
  <si>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</si>
  <si>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</si>
  <si>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</si>
  <si>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</si>
  <si>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</si>
  <si>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</si>
  <si>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</si>
  <si>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</si>
  <si>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</si>
  <si>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</si>
  <si>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</si>
  <si>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</si>
  <si>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</si>
  <si>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</si>
  <si>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</si>
  <si>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</si>
  <si>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</si>
  <si>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</si>
  <si>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</si>
  <si>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</si>
  <si>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</si>
  <si>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</si>
  <si>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</si>
  <si>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</si>
  <si>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</si>
  <si>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</si>
  <si>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</si>
  <si>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</si>
  <si>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</si>
  <si>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</si>
  <si>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</si>
  <si>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</si>
  <si>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</si>
  <si>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</si>
  <si>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</si>
  <si>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</si>
  <si>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</si>
  <si>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</si>
  <si>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</si>
  <si>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</si>
  <si>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</si>
  <si>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</si>
  <si>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</si>
  <si>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</si>
  <si>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</si>
  <si>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</si>
  <si>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</si>
  <si>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</si>
  <si>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</si>
  <si>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</si>
  <si>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</si>
  <si>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</si>
  <si>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</si>
  <si>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</si>
  <si>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</si>
  <si>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</si>
  <si>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</si>
  <si>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</si>
  <si>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</si>
  <si>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</si>
  <si>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</si>
  <si>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</si>
  <si>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</si>
  <si>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</si>
  <si>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</si>
  <si>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</si>
  <si>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</si>
  <si>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</si>
  <si>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</si>
  <si>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</si>
  <si>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</si>
  <si>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</si>
  <si>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</si>
  <si>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</si>
  <si>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</si>
  <si>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</si>
  <si>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</si>
  <si>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</si>
  <si>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</si>
  <si>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</si>
  <si>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</si>
  <si>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</si>
  <si>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</si>
  <si>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</si>
  <si>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</si>
  <si>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</si>
  <si>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</si>
  <si>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</si>
  <si>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</si>
  <si>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</si>
  <si>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</si>
  <si>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</si>
  <si>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</si>
  <si>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</si>
  <si>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</si>
  <si>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</si>
  <si>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</si>
  <si>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</si>
  <si>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</si>
  <si>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</si>
  <si>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</si>
  <si>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</si>
  <si>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</si>
  <si>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</si>
  <si>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</si>
  <si>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</si>
  <si>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</si>
  <si>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</si>
  <si>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</si>
  <si>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</si>
  <si>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</si>
  <si>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</si>
  <si>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</si>
  <si>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</si>
  <si>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</si>
  <si>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</si>
  <si>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</si>
  <si>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</si>
  <si>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</si>
  <si>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</si>
  <si>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</si>
  <si>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</si>
  <si>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</si>
  <si>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</si>
  <si>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</si>
  <si>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</si>
  <si>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</si>
  <si>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</si>
  <si>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</si>
  <si>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</si>
  <si>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</si>
  <si>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</si>
  <si>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</si>
  <si>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</si>
  <si>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</si>
  <si>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</si>
  <si>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</si>
  <si>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</si>
  <si>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</si>
  <si>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</si>
  <si>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</si>
  <si>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</si>
  <si>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</si>
  <si>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</si>
  <si>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</si>
  <si>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</si>
  <si>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</si>
  <si>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</si>
  <si>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</si>
  <si>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</si>
  <si>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</si>
  <si>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</si>
  <si>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</si>
  <si>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</si>
  <si>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</si>
  <si>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</si>
  <si>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</si>
  <si>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</si>
  <si>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</si>
  <si>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</si>
  <si>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</si>
  <si>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</si>
  <si>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</si>
  <si>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</si>
  <si>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</si>
  <si>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</si>
  <si>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</si>
  <si>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</si>
  <si>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</si>
  <si>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</si>
  <si>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</si>
  <si>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</si>
  <si>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</si>
  <si>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</si>
  <si>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</si>
  <si>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</si>
  <si>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</si>
  <si>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</si>
  <si>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</si>
  <si>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</si>
  <si>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</si>
  <si>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</si>
  <si>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</si>
  <si>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</si>
  <si>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</si>
  <si>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</si>
  <si>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</si>
  <si>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</si>
  <si>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</si>
  <si>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</si>
  <si>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</si>
  <si>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</si>
  <si>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</si>
  <si>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</si>
  <si>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</si>
  <si>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</si>
  <si>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</si>
  <si>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</si>
  <si>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</si>
  <si>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</si>
  <si>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</si>
  <si>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</si>
  <si>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</si>
  <si>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</si>
  <si>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</si>
  <si>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</si>
  <si>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</si>
  <si>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</si>
  <si>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</si>
  <si>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</si>
  <si>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</si>
  <si>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</si>
  <si>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</si>
  <si>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</si>
  <si>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</si>
  <si>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</si>
  <si>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</si>
  <si>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</si>
  <si>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</si>
  <si>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</si>
  <si>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</si>
  <si>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</si>
  <si>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</si>
  <si>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</si>
  <si>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</si>
  <si>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</si>
  <si>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</si>
  <si>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</si>
  <si>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</si>
  <si>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</si>
  <si>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</si>
  <si>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</si>
  <si>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</si>
  <si>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</si>
  <si>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</si>
  <si>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</si>
  <si>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</si>
  <si>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</si>
  <si>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</si>
  <si>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</si>
  <si>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</si>
  <si>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</si>
  <si>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</si>
  <si>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</si>
  <si>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</si>
  <si>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</si>
  <si>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</si>
  <si>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</si>
  <si>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</si>
  <si>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</si>
  <si>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</si>
  <si>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</si>
  <si>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</si>
  <si>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</si>
  <si>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</si>
  <si>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</si>
  <si>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</si>
  <si>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</si>
  <si>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</si>
  <si>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</si>
  <si>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</si>
  <si>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</si>
  <si>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</si>
  <si>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</si>
  <si>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</si>
  <si>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</si>
  <si>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</si>
  <si>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</si>
  <si>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</si>
  <si>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</si>
  <si>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</si>
  <si>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</si>
  <si>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</si>
  <si>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</si>
  <si>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</si>
  <si>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</si>
  <si>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</si>
  <si>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</si>
  <si>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</si>
  <si>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</si>
  <si>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</si>
  <si>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</si>
  <si>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</si>
  <si>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</si>
  <si>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</si>
  <si>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</si>
  <si>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</si>
  <si>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</si>
  <si>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</si>
  <si>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</si>
  <si>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</si>
  <si>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</si>
  <si>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</si>
  <si>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</si>
  <si>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</si>
  <si>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</si>
  <si>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</si>
  <si>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</si>
  <si>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</si>
  <si>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</si>
  <si>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</si>
  <si>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</si>
  <si>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</si>
  <si>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</si>
  <si>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</si>
  <si>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</si>
  <si>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</si>
  <si>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</si>
  <si>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</si>
  <si>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</si>
  <si>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</si>
  <si>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</si>
  <si>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</si>
  <si>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</si>
  <si>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</si>
  <si>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</si>
  <si>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</si>
  <si>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</si>
  <si>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</si>
  <si>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</si>
  <si>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</si>
  <si>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</si>
  <si>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</si>
  <si>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</si>
  <si>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</si>
  <si>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</si>
  <si>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</si>
  <si>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</si>
  <si>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</si>
  <si>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</si>
  <si>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</si>
  <si>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</si>
  <si>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</si>
  <si>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</si>
  <si>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</si>
  <si>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</si>
  <si>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</si>
  <si>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</si>
  <si>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</si>
  <si>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</si>
  <si>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</si>
  <si>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</si>
  <si>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</si>
  <si>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</si>
  <si>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</si>
  <si>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</si>
  <si>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</si>
  <si>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</si>
  <si>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</si>
  <si>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</si>
  <si>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</si>
  <si>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</si>
  <si>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</si>
  <si>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</si>
  <si>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</si>
  <si>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</si>
  <si>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</si>
  <si>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</si>
  <si>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</si>
  <si>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</si>
  <si>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</si>
  <si>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</si>
  <si>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</si>
  <si>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</si>
  <si>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</si>
  <si>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</si>
  <si>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</si>
  <si>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</si>
  <si>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</si>
  <si>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</si>
  <si>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</si>
  <si>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</si>
  <si>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</si>
  <si>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</si>
  <si>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</si>
  <si>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</si>
  <si>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</si>
  <si>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</si>
  <si>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</si>
  <si>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</si>
  <si>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</si>
  <si>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</si>
  <si>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</si>
  <si>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</si>
  <si>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</si>
  <si>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</si>
  <si>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</si>
  <si>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</si>
  <si>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</si>
  <si>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</si>
  <si>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</si>
  <si>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</si>
  <si>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</si>
  <si>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</si>
  <si>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</si>
  <si>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</si>
  <si>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</si>
  <si>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</si>
  <si>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</si>
  <si>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</si>
  <si>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</si>
  <si>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</si>
  <si>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</si>
  <si>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</si>
  <si>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</si>
  <si>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</si>
  <si>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</si>
  <si>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</si>
  <si>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</si>
  <si>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</si>
  <si>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</si>
  <si>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</si>
  <si>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</si>
  <si>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</si>
  <si>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</si>
  <si>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</si>
  <si>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</si>
  <si>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</si>
  <si>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</si>
  <si>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</si>
  <si>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</si>
  <si>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</si>
  <si>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</si>
  <si>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</si>
  <si>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</si>
  <si>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</si>
  <si>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</si>
  <si>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</si>
  <si>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</si>
  <si>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</si>
  <si>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</si>
  <si>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</si>
  <si>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</si>
  <si>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</si>
  <si>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</si>
  <si>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</si>
  <si>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</si>
  <si>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</si>
  <si>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</si>
  <si>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</si>
  <si>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</si>
  <si>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</si>
  <si>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</si>
  <si>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</si>
  <si>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</si>
  <si>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</si>
  <si>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</si>
  <si>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</si>
  <si>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</si>
  <si>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</si>
  <si>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</si>
  <si>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</si>
  <si>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</si>
  <si>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</si>
  <si>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</si>
  <si>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</si>
  <si>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</si>
  <si>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</si>
  <si>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</si>
  <si>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</si>
  <si>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</si>
  <si>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</si>
  <si>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</si>
  <si>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</si>
  <si>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</si>
  <si>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</si>
  <si>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</si>
  <si>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</si>
  <si>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</si>
  <si>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</si>
  <si>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</si>
  <si>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</si>
  <si>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</si>
  <si>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</si>
  <si>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</si>
  <si>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</si>
  <si>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</si>
  <si>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</si>
  <si>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</si>
  <si>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</si>
  <si>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</si>
  <si>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</si>
  <si>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</si>
  <si>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</si>
  <si>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</si>
  <si>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</si>
  <si>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</si>
  <si>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</si>
  <si>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</si>
  <si>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</si>
  <si>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</si>
  <si>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</si>
  <si>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</si>
  <si>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</si>
  <si>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</si>
  <si>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</si>
  <si>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</si>
  <si>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</si>
  <si>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</si>
  <si>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</si>
  <si>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</si>
  <si>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</si>
  <si>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</si>
  <si>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</si>
  <si>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</si>
  <si>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</si>
  <si>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</si>
  <si>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</si>
  <si>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</si>
  <si>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</si>
  <si>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</si>
  <si>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</si>
  <si>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</si>
  <si>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</si>
  <si>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</si>
  <si>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</si>
  <si>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</si>
  <si>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</si>
  <si>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</si>
  <si>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</si>
  <si>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</si>
  <si>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</si>
  <si>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</si>
  <si>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</si>
  <si>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</si>
  <si>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</si>
  <si>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</si>
  <si>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</si>
  <si>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</si>
  <si>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</si>
  <si>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</si>
  <si>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</si>
  <si>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</si>
  <si>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</si>
  <si>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</si>
  <si>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</si>
  <si>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</si>
  <si>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</si>
  <si>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</si>
  <si>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</si>
  <si>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</si>
  <si>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</si>
  <si>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</si>
  <si>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</si>
  <si>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</si>
  <si>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</si>
  <si>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</si>
  <si>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</si>
  <si>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</si>
  <si>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</si>
  <si>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</si>
  <si>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</si>
  <si>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</si>
  <si>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</si>
  <si>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</si>
  <si>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</si>
  <si>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</si>
  <si>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</si>
  <si>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</si>
  <si>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</si>
  <si>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</si>
  <si>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</si>
  <si>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</si>
  <si>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</si>
  <si>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</si>
  <si>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</si>
  <si>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</si>
  <si>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</si>
  <si>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</si>
  <si>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</si>
  <si>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</si>
  <si>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</si>
  <si>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</si>
  <si>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</si>
  <si>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</si>
  <si>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</si>
  <si>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</si>
  <si>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</si>
  <si>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</si>
  <si>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</si>
  <si>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</si>
  <si>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</si>
  <si>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</si>
  <si>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</si>
  <si>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</si>
  <si>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</si>
  <si>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</si>
  <si>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</si>
  <si>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</si>
  <si>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</si>
  <si>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</si>
  <si>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</si>
  <si>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</si>
  <si>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</si>
  <si>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</si>
  <si>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</si>
  <si>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</si>
  <si>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</si>
  <si>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</si>
  <si>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</si>
  <si>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</si>
  <si>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</si>
  <si>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</si>
  <si>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</si>
  <si>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</si>
  <si>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</si>
  <si>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</si>
  <si>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</si>
  <si>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</si>
  <si>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</si>
  <si>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</si>
  <si>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</si>
  <si>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</si>
  <si>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</si>
  <si>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</si>
  <si>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</si>
  <si>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</si>
  <si>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</si>
  <si>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</si>
  <si>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</si>
  <si>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</si>
  <si>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</si>
  <si>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</si>
  <si>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</si>
  <si>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</si>
  <si>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</si>
  <si>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</si>
  <si>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</si>
  <si>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</si>
  <si>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</si>
  <si>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</si>
  <si>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</si>
  <si>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</si>
  <si>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</si>
  <si>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</si>
  <si>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</si>
  <si>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</si>
  <si>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</si>
  <si>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</si>
  <si>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</si>
  <si>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</si>
  <si>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</si>
  <si>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</si>
  <si>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</si>
  <si>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</si>
  <si>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</si>
  <si>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</si>
  <si>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</si>
  <si>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</si>
  <si>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</si>
  <si>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</si>
  <si>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</si>
  <si>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</si>
  <si>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</si>
  <si>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</si>
  <si>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</si>
  <si>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</si>
  <si>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</si>
  <si>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</si>
  <si>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</si>
  <si>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</si>
  <si>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</si>
  <si>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</si>
  <si>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</si>
  <si>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</si>
  <si>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</si>
  <si>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</si>
  <si>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</si>
  <si>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</si>
  <si>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</si>
  <si>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</si>
  <si>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</si>
  <si>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</si>
  <si>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</si>
  <si>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</si>
  <si>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</si>
  <si>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</si>
  <si>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</si>
  <si>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</si>
  <si>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</si>
  <si>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</si>
  <si>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</si>
  <si>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</si>
  <si>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</si>
  <si>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</si>
  <si>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</si>
  <si>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</si>
  <si>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</si>
  <si>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</si>
  <si>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</si>
  <si>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</si>
  <si>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</si>
  <si>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</si>
  <si>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</si>
  <si>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</si>
  <si>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</si>
  <si>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</si>
  <si>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</si>
  <si>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</si>
  <si>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</si>
  <si>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</si>
  <si>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</si>
  <si>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</si>
  <si>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</si>
  <si>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</si>
  <si>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</si>
  <si>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</si>
  <si>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</si>
  <si>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</si>
  <si>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</si>
  <si>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</si>
  <si>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</si>
  <si>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</si>
  <si>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</si>
  <si>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</si>
  <si>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</si>
  <si>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</si>
  <si>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</si>
  <si>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</si>
  <si>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</si>
  <si>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</si>
  <si>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</si>
  <si>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</si>
  <si>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</si>
  <si>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</si>
  <si>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</si>
  <si>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</si>
  <si>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</si>
  <si>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</si>
  <si>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</si>
  <si>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</si>
  <si>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</si>
  <si>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</si>
  <si>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</si>
  <si>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</si>
  <si>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</si>
  <si>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</si>
  <si>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</si>
  <si>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</si>
  <si>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</si>
  <si>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</si>
  <si>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</si>
  <si>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</si>
  <si>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</si>
  <si>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</si>
  <si>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</si>
  <si>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</si>
  <si>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</si>
  <si>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</si>
  <si>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</si>
  <si>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</si>
  <si>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</si>
  <si>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</si>
  <si>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</si>
  <si>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</si>
  <si>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</si>
  <si>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</si>
  <si>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</si>
  <si>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</si>
  <si>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</si>
  <si>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</si>
  <si>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</si>
  <si>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</si>
  <si>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</si>
  <si>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</si>
  <si>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</si>
  <si>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</si>
  <si>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</si>
  <si>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</si>
  <si>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</si>
  <si>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</si>
  <si>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</si>
  <si>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</si>
  <si>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</si>
  <si>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</si>
  <si>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</si>
  <si>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</si>
  <si>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</si>
  <si>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</si>
  <si>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</si>
  <si>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</si>
  <si>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</si>
  <si>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</si>
  <si>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</si>
  <si>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</si>
  <si>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</si>
  <si>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</si>
  <si>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</si>
  <si>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</si>
  <si>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</si>
  <si>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</si>
  <si>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</si>
  <si>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</si>
  <si>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</si>
  <si>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</si>
  <si>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</si>
  <si>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</si>
  <si>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</si>
  <si>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</si>
  <si>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</si>
  <si>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</si>
  <si>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</si>
  <si>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</si>
  <si>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</si>
  <si>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</si>
  <si>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</si>
  <si>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</si>
  <si>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</si>
  <si>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</si>
  <si>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</si>
  <si>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</si>
  <si>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</si>
  <si>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</si>
  <si>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</si>
  <si>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</si>
  <si>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</si>
  <si>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</si>
  <si>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</si>
  <si>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</si>
  <si>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</si>
  <si>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</si>
  <si>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</si>
  <si>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</si>
  <si>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</si>
  <si>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</si>
  <si>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</si>
  <si>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</si>
  <si>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</si>
  <si>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</si>
  <si>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</si>
  <si>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</si>
  <si>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</si>
  <si>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</si>
  <si>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</si>
  <si>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</si>
  <si>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</si>
  <si>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</si>
  <si>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</si>
  <si>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</si>
  <si>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</si>
  <si>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</si>
  <si>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</si>
  <si>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</si>
  <si>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</si>
  <si>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</si>
  <si>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</si>
  <si>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</si>
  <si>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</si>
  <si>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</si>
  <si>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</si>
  <si>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</si>
  <si>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</si>
  <si>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</si>
  <si>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</si>
  <si>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</si>
  <si>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</si>
  <si>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</si>
  <si>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</si>
  <si>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</si>
  <si>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</si>
  <si>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</si>
  <si>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</si>
  <si>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</si>
  <si>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</si>
  <si>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</si>
  <si>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</si>
  <si>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</si>
  <si>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</si>
  <si>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</si>
  <si>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</si>
  <si>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</si>
  <si>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</si>
  <si>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</si>
  <si>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</si>
  <si>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</si>
  <si>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</si>
  <si>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</si>
  <si>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</si>
  <si>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</si>
  <si>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</si>
  <si>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</si>
  <si>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</si>
  <si>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</si>
  <si>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</si>
  <si>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</si>
  <si>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</si>
  <si>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</si>
  <si>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</si>
  <si>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</si>
  <si>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</si>
  <si>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</si>
  <si>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</si>
  <si>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</si>
  <si>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</si>
  <si>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</si>
  <si>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</si>
  <si>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</si>
  <si>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</si>
  <si>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</si>
  <si>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</si>
  <si>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</si>
  <si>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</si>
  <si>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</si>
  <si>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</si>
  <si>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</si>
  <si>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</si>
  <si>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</si>
  <si>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</si>
  <si>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</si>
  <si>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</si>
  <si>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</si>
  <si>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</si>
  <si>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</si>
  <si>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</si>
  <si>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</si>
  <si>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</si>
  <si>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</si>
  <si>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</si>
  <si>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</si>
  <si>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</si>
  <si>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</si>
  <si>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</si>
  <si>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</si>
  <si>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</si>
  <si>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</si>
  <si>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</si>
  <si>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</si>
  <si>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</si>
  <si>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</si>
  <si>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</si>
  <si>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</si>
  <si>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</si>
  <si>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</si>
  <si>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</si>
  <si>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</si>
  <si>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</si>
  <si>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</si>
  <si>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</si>
  <si>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</si>
  <si>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</si>
  <si>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</si>
  <si>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</si>
  <si>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</si>
  <si>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</si>
  <si>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</si>
  <si>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</si>
  <si>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</si>
  <si>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</si>
  <si>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</si>
  <si>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</si>
  <si>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</si>
  <si>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</si>
  <si>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</si>
  <si>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</si>
  <si>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</si>
  <si>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</si>
  <si>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</si>
  <si>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</si>
  <si>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</si>
  <si>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</si>
  <si>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</si>
  <si>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</si>
  <si>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</si>
  <si>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</si>
  <si>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</si>
  <si>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</si>
  <si>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</si>
  <si>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</si>
  <si>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</si>
  <si>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</si>
  <si>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</si>
  <si>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</si>
  <si>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</si>
  <si>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</si>
  <si>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</si>
  <si>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</si>
  <si>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</si>
  <si>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</si>
  <si>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</si>
  <si>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</si>
  <si>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</si>
  <si>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</si>
  <si>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</si>
  <si>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</si>
  <si>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</si>
  <si>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</si>
  <si>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</si>
  <si>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</si>
  <si>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</si>
  <si>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</si>
  <si>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</si>
  <si>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</si>
  <si>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</si>
  <si>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</si>
  <si>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</si>
  <si>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</si>
  <si>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</si>
  <si>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</si>
  <si>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</si>
  <si>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</si>
  <si>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</si>
  <si>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</si>
  <si>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</si>
  <si>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</si>
  <si>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</si>
  <si>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</si>
  <si>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</si>
  <si>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</si>
  <si>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</si>
  <si>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</si>
  <si>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</si>
  <si>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</si>
  <si>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</si>
  <si>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</si>
  <si>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</si>
  <si>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</si>
  <si>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</si>
  <si>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</si>
  <si>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</si>
  <si>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</si>
  <si>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</si>
  <si>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</si>
  <si>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</si>
  <si>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</si>
  <si>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</si>
  <si>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</si>
  <si>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</si>
  <si>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</si>
  <si>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</si>
  <si>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</si>
  <si>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</si>
  <si>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</si>
  <si>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</si>
  <si>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</si>
  <si>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</si>
  <si>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</si>
  <si>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</si>
  <si>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</si>
  <si>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</si>
  <si>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</si>
  <si>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</si>
  <si>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</si>
  <si>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</si>
  <si>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</si>
  <si>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</si>
  <si>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</si>
  <si>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</si>
  <si>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</si>
  <si>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</si>
  <si>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</si>
  <si>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</si>
  <si>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</si>
  <si>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</si>
  <si>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</si>
  <si>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</si>
  <si>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</si>
  <si>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</si>
  <si>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</si>
  <si>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</si>
  <si>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</si>
  <si>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</si>
  <si>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</si>
  <si>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</si>
  <si>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</si>
  <si>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</si>
  <si>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</si>
  <si>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</si>
  <si>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</si>
  <si>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</si>
  <si>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</si>
  <si>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</si>
  <si>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</si>
  <si>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</si>
  <si>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</si>
  <si>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</si>
  <si>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</si>
  <si>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</si>
  <si>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</si>
  <si>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</si>
  <si>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</si>
  <si>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</si>
  <si>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</si>
  <si>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</si>
  <si>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</si>
  <si>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</si>
  <si>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</si>
  <si>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</si>
  <si>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</si>
  <si>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</si>
  <si>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</si>
  <si>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</si>
  <si>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</si>
  <si>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</si>
  <si>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</si>
  <si>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</si>
  <si>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</si>
  <si>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</si>
  <si>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</si>
  <si>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</si>
  <si>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</si>
  <si>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</si>
  <si>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</si>
  <si>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</si>
  <si>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</si>
  <si>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</si>
  <si>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</si>
  <si>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</si>
  <si>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</si>
  <si>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</si>
  <si>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</si>
  <si>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</si>
  <si>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</si>
  <si>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</si>
  <si>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</si>
  <si>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</si>
  <si>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</si>
  <si>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</si>
  <si>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</si>
  <si>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</si>
  <si>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</si>
  <si>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</si>
  <si>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</si>
  <si>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</si>
  <si>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</si>
  <si>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</si>
  <si>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</si>
  <si>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</si>
  <si>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</si>
  <si>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</si>
  <si>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</si>
  <si>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</si>
  <si>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</si>
  <si>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</si>
  <si>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</si>
  <si>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</si>
  <si>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</si>
  <si>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</si>
  <si>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</si>
  <si>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</si>
  <si>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</si>
  <si>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</si>
  <si>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</si>
  <si>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</si>
  <si>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</si>
  <si>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</si>
  <si>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</si>
  <si>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</si>
  <si>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</si>
  <si>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</si>
  <si>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</si>
  <si>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</si>
  <si>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</si>
  <si>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</si>
  <si>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</si>
  <si>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</si>
  <si>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</si>
  <si>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</si>
  <si>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</si>
  <si>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</si>
  <si>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</si>
  <si>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</si>
  <si>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</si>
  <si>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</si>
  <si>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</si>
  <si>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</si>
  <si>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</si>
  <si>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</si>
  <si>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</si>
  <si>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</si>
  <si>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</si>
  <si>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</si>
  <si>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</si>
  <si>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</si>
  <si>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</si>
  <si>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</si>
  <si>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</si>
  <si>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</si>
  <si>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</si>
  <si>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</si>
  <si>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</si>
  <si>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</si>
  <si>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</si>
  <si>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</si>
  <si>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</si>
  <si>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</si>
  <si>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</si>
  <si>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</si>
  <si>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</si>
  <si>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</si>
  <si>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</si>
  <si>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</si>
  <si>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</si>
  <si>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</si>
  <si>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</si>
  <si>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</si>
  <si>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</si>
  <si>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</si>
  <si>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</si>
  <si>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</si>
  <si>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</si>
  <si>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</si>
  <si>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</si>
  <si>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</si>
  <si>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</si>
  <si>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</si>
  <si>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</si>
  <si>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</si>
  <si>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</si>
  <si>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</si>
  <si>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</si>
  <si>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</si>
  <si>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</si>
  <si>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</si>
  <si>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</si>
  <si>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</si>
  <si>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</si>
  <si>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</si>
  <si>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</si>
  <si>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</si>
  <si>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</si>
  <si>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</si>
  <si>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</si>
  <si>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</si>
  <si>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</si>
  <si>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</si>
  <si>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</si>
  <si>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</si>
  <si>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</si>
  <si>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</si>
  <si>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</si>
  <si>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</si>
  <si>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</si>
  <si>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</si>
  <si>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</si>
  <si>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</si>
  <si>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</si>
  <si>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</si>
  <si>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</si>
  <si>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</si>
  <si>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</si>
  <si>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</si>
  <si>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</si>
  <si>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</si>
  <si>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</si>
  <si>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</si>
  <si>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</si>
  <si>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</si>
  <si>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</si>
  <si>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</si>
  <si>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</si>
  <si>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</si>
  <si>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</si>
  <si>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</si>
  <si>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</si>
  <si>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</si>
  <si>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</si>
  <si>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</si>
  <si>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</si>
  <si>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</si>
  <si>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</si>
  <si>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</si>
  <si>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</si>
  <si>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</si>
  <si>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</si>
  <si>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</si>
  <si>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</si>
  <si>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</si>
  <si>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</si>
  <si>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</si>
  <si>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</si>
  <si>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</si>
  <si>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</si>
  <si>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</si>
  <si>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</si>
  <si>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</si>
  <si>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</si>
  <si>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</si>
  <si>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</si>
  <si>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</si>
  <si>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</si>
  <si>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</si>
  <si>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</si>
  <si>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</si>
  <si>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</si>
  <si>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</si>
  <si>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</si>
  <si>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</si>
  <si>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</si>
  <si>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</si>
  <si>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</si>
  <si>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</si>
  <si>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</si>
  <si>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</si>
  <si>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</si>
  <si>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</si>
  <si>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</si>
  <si>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</si>
  <si>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</si>
  <si>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</si>
  <si>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</si>
  <si>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</si>
  <si>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</si>
  <si>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</si>
  <si>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</si>
  <si>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</si>
  <si>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</si>
  <si>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</si>
  <si>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</si>
  <si>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</si>
  <si>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</si>
  <si>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</si>
  <si>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</si>
  <si>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</si>
  <si>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</si>
  <si>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</si>
  <si>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</si>
  <si>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</si>
  <si>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</si>
  <si>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</si>
  <si>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</si>
  <si>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</si>
  <si>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</si>
  <si>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</si>
  <si>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</si>
  <si>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</si>
  <si>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</si>
  <si>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</si>
  <si>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</si>
  <si>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</si>
  <si>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</si>
  <si>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</si>
  <si>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</si>
  <si>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</si>
  <si>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</si>
  <si>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</si>
  <si>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</si>
  <si>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</si>
  <si>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</si>
  <si>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</si>
  <si>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</si>
  <si>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</si>
  <si>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</si>
  <si>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</si>
  <si>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</si>
  <si>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</si>
  <si>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</si>
  <si>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</si>
  <si>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</si>
  <si>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</si>
  <si>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</si>
  <si>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</si>
  <si>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</si>
  <si>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</si>
  <si>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</si>
  <si>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</si>
  <si>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</si>
  <si>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</si>
  <si>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</si>
  <si>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</si>
  <si>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</si>
  <si>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</si>
  <si>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</si>
  <si>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</si>
  <si>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</si>
  <si>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</si>
  <si>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</si>
  <si>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</si>
  <si>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</si>
  <si>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</si>
  <si>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</si>
  <si>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</si>
  <si>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</si>
  <si>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</si>
  <si>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</si>
  <si>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</si>
  <si>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</si>
  <si>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</si>
  <si>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</si>
  <si>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</si>
  <si>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</si>
  <si>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</si>
  <si>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</si>
  <si>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</si>
  <si>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</si>
  <si>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</si>
  <si>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</si>
  <si>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</si>
  <si>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</si>
  <si>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</si>
  <si>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</si>
  <si>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</si>
  <si>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</si>
  <si>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</si>
  <si>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</si>
  <si>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</si>
  <si>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</si>
  <si>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</si>
  <si>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</si>
  <si>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</si>
  <si>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</si>
  <si>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</si>
  <si>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</si>
  <si>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</si>
  <si>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</si>
  <si>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</si>
  <si>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</si>
  <si>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</si>
  <si>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</si>
  <si>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</si>
  <si>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</si>
  <si>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</si>
  <si>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</si>
  <si>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</si>
  <si>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</si>
  <si>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</si>
  <si>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</si>
  <si>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</si>
  <si>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</si>
  <si>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</si>
  <si>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</si>
  <si>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</si>
  <si>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</si>
  <si>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</si>
  <si>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</si>
  <si>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</si>
  <si>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</si>
  <si>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</si>
  <si>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</si>
  <si>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</si>
  <si>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</si>
  <si>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</si>
  <si>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</si>
  <si>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</si>
  <si>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</si>
  <si>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</si>
  <si>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</si>
  <si>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</si>
  <si>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</si>
  <si>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</si>
  <si>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</si>
  <si>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</si>
  <si>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</si>
  <si>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</si>
  <si>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</si>
  <si>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</si>
  <si>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</si>
  <si>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</si>
  <si>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</si>
  <si>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</si>
  <si>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</si>
  <si>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</si>
  <si>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</si>
  <si>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</si>
  <si>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</si>
  <si>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</si>
  <si>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</si>
  <si>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</si>
  <si>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</si>
  <si>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</si>
  <si>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</si>
  <si>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</si>
  <si>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</si>
  <si>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</si>
  <si>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</si>
  <si>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</si>
  <si>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</si>
  <si>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</si>
  <si>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</si>
  <si>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</si>
  <si>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</si>
  <si>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</si>
  <si>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</si>
  <si>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</si>
  <si>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</si>
  <si>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</si>
  <si>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</si>
  <si>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</si>
  <si>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</si>
  <si>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</si>
  <si>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</si>
  <si>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</si>
  <si>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</si>
  <si>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</si>
  <si>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</si>
  <si>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</si>
  <si>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</si>
  <si>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</si>
  <si>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</si>
  <si>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</si>
  <si>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</si>
  <si>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</si>
  <si>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</si>
  <si>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</si>
  <si>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</si>
  <si>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</si>
  <si>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</si>
  <si>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</si>
  <si>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</si>
  <si>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</si>
  <si>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</si>
  <si>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</si>
  <si>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</si>
  <si>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</si>
  <si>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</si>
  <si>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</si>
  <si>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</si>
  <si>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</si>
  <si>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</si>
  <si>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</si>
  <si>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</si>
  <si>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</si>
  <si>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</si>
  <si>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</si>
  <si>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</si>
  <si>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</si>
  <si>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</si>
  <si>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</si>
  <si>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</si>
  <si>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</si>
  <si>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</si>
  <si>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</si>
  <si>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</si>
  <si>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</si>
  <si>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</si>
  <si>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</si>
  <si>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</si>
  <si>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</si>
  <si>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</si>
  <si>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</si>
  <si>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</si>
  <si>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</si>
  <si>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</si>
  <si>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</si>
  <si>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</si>
  <si>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</si>
  <si>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</si>
  <si>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</si>
  <si>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</si>
  <si>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</si>
  <si>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</si>
  <si>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</si>
  <si>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</si>
  <si>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</si>
  <si>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</si>
  <si>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</si>
  <si>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</si>
  <si>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</si>
  <si>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</si>
  <si>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</si>
  <si>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</si>
  <si>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</si>
  <si>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</si>
  <si>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</si>
  <si>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</si>
  <si>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</si>
  <si>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</si>
  <si>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</si>
  <si>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</si>
  <si>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</si>
  <si>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</si>
  <si>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</si>
  <si>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</si>
  <si>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</si>
  <si>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</si>
  <si>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</si>
  <si>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</si>
  <si>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</si>
  <si>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</si>
  <si>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</si>
  <si>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</si>
  <si>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</si>
  <si>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</si>
  <si>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</si>
  <si>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</si>
  <si>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</si>
  <si>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</si>
  <si>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</si>
  <si>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</si>
  <si>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</si>
  <si>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</si>
  <si>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</si>
  <si>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</si>
  <si>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</si>
  <si>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</si>
  <si>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</si>
  <si>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</si>
  <si>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</si>
  <si>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</si>
  <si>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</si>
  <si>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</si>
  <si>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</si>
  <si>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</si>
  <si>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</si>
  <si>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</si>
  <si>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</si>
  <si>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</si>
  <si>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</si>
  <si>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</si>
  <si>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</si>
  <si>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</si>
  <si>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</si>
  <si>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</si>
  <si>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</si>
  <si>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</si>
  <si>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</si>
  <si>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</si>
  <si>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</si>
  <si>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</si>
  <si>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</si>
  <si>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</si>
  <si>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</si>
  <si>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</si>
  <si>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</si>
  <si>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</si>
  <si>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</si>
  <si>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</si>
  <si>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</si>
  <si>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</si>
  <si>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</si>
  <si>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</si>
  <si>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</si>
  <si>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</si>
  <si>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</si>
  <si>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</si>
  <si>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</si>
  <si>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</si>
  <si>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</si>
  <si>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</si>
  <si>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</si>
  <si>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</si>
  <si>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</si>
  <si>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</si>
  <si>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</si>
  <si>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</si>
  <si>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</si>
  <si>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</si>
  <si>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</si>
  <si>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</si>
  <si>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</si>
  <si>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</si>
  <si>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</si>
  <si>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</si>
  <si>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</si>
  <si>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</si>
  <si>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</si>
  <si>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</si>
  <si>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</si>
  <si>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</si>
  <si>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</si>
  <si>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</si>
  <si>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</si>
  <si>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</si>
  <si>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</si>
  <si>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</si>
  <si>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</si>
  <si>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</si>
  <si>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</si>
  <si>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</si>
  <si>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</si>
  <si>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</si>
  <si>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</si>
  <si>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</si>
  <si>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</si>
  <si>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</si>
  <si>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</si>
  <si>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</si>
  <si>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</si>
  <si>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</si>
  <si>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</si>
  <si>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</si>
  <si>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</si>
  <si>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</si>
  <si>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</si>
  <si>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</si>
  <si>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</si>
  <si>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</si>
  <si>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</si>
  <si>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</si>
  <si>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</si>
  <si>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</si>
  <si>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</si>
  <si>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</si>
  <si>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</si>
  <si>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</si>
  <si>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</si>
  <si>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</si>
  <si>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</si>
  <si>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</si>
  <si>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</si>
  <si>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</si>
  <si>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</si>
  <si>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</si>
  <si>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</si>
  <si>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</si>
  <si>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</si>
  <si>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</si>
  <si>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</si>
  <si>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</si>
  <si>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</si>
  <si>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</si>
  <si>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</si>
  <si>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</si>
  <si>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</si>
  <si>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</si>
  <si>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</si>
  <si>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</si>
  <si>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</si>
  <si>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</si>
  <si>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</si>
  <si>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</si>
  <si>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</si>
  <si>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</si>
  <si>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</si>
  <si>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</si>
  <si>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</si>
  <si>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</si>
  <si>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</si>
  <si>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</si>
  <si>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</si>
  <si>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</si>
  <si>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</si>
  <si>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</si>
  <si>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</si>
  <si>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</si>
  <si>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</si>
  <si>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</si>
  <si>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</si>
  <si>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</si>
  <si>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</si>
  <si>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</si>
  <si>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</si>
  <si>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</si>
  <si>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</si>
  <si>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</si>
  <si>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</si>
  <si>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</si>
  <si>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</si>
  <si>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</si>
  <si>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</si>
  <si>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</si>
  <si>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</si>
  <si>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</si>
  <si>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</si>
  <si>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</si>
  <si>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</si>
  <si>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</si>
  <si>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</si>
  <si>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</si>
  <si>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</si>
  <si>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</si>
  <si>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</si>
  <si>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</si>
  <si>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</si>
  <si>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</si>
  <si>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</si>
  <si>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</si>
  <si>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</si>
  <si>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</si>
  <si>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</si>
  <si>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</si>
  <si>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</si>
  <si>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</si>
  <si>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</si>
  <si>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</si>
  <si>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</si>
  <si>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</si>
  <si>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</si>
  <si>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</si>
  <si>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</si>
  <si>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</si>
  <si>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</si>
  <si>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</si>
  <si>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</si>
  <si>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</si>
  <si>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</si>
  <si>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</si>
  <si>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</si>
  <si>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</si>
  <si>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</si>
  <si>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</si>
  <si>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</si>
  <si>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</si>
  <si>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</si>
  <si>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</si>
  <si>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</si>
  <si>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</si>
  <si>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</si>
  <si>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</si>
  <si>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</si>
  <si>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</si>
  <si>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</si>
  <si>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</si>
  <si>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</si>
  <si>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</si>
  <si>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</si>
  <si>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</si>
  <si>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</si>
  <si>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</si>
  <si>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</si>
  <si>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</si>
  <si>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</si>
  <si>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</si>
  <si>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</si>
  <si>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</si>
  <si>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</si>
  <si>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</si>
  <si>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</si>
  <si>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</si>
  <si>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</si>
  <si>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</si>
  <si>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</si>
  <si>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</si>
  <si>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</si>
  <si>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</si>
  <si>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</si>
  <si>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</si>
  <si>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</si>
  <si>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</si>
  <si>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</si>
  <si>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</si>
  <si>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</si>
  <si>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</si>
  <si>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</si>
  <si>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</si>
  <si>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</si>
  <si>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</si>
  <si>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</si>
  <si>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</si>
  <si>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</si>
  <si>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</si>
  <si>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</si>
  <si>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</si>
  <si>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</si>
  <si>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</si>
  <si>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</si>
  <si>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</si>
  <si>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</si>
  <si>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</si>
  <si>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</si>
  <si>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</si>
  <si>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</si>
  <si>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</si>
  <si>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</si>
  <si>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</si>
  <si>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</si>
  <si>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</si>
  <si>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</si>
  <si>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</si>
  <si>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</si>
  <si>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</si>
  <si>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</si>
  <si>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</si>
  <si>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</si>
  <si>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</si>
  <si>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</si>
  <si>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</si>
  <si>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</si>
  <si>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</si>
  <si>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</si>
  <si>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</si>
  <si>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</si>
  <si>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</si>
  <si>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</si>
  <si>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</si>
  <si>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</si>
  <si>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</si>
  <si>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</si>
  <si>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</si>
  <si>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</si>
  <si>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</si>
  <si>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</si>
  <si>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</si>
  <si>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</si>
  <si>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</si>
  <si>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</si>
  <si>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</si>
  <si>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</si>
  <si>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</si>
  <si>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</si>
  <si>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</si>
  <si>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</si>
  <si>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</si>
  <si>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</si>
  <si>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</si>
  <si>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</si>
  <si>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</si>
  <si>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</si>
  <si>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</si>
  <si>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</si>
  <si>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</si>
  <si>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</si>
  <si>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</si>
  <si>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</si>
  <si>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</si>
  <si>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</si>
  <si>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</si>
  <si>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</si>
  <si>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</si>
  <si>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</si>
  <si>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</si>
  <si>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</si>
  <si>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</si>
  <si>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</si>
  <si>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</si>
  <si>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</si>
  <si>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</si>
  <si>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</si>
  <si>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</si>
  <si>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</si>
  <si>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</si>
  <si>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</si>
  <si>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</si>
  <si>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</si>
  <si>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</si>
  <si>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</si>
  <si>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</si>
  <si>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</si>
  <si>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</si>
  <si>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</si>
  <si>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</si>
  <si>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</si>
  <si>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</si>
  <si>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</si>
  <si>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</si>
  <si>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</si>
  <si>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</si>
  <si>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</si>
  <si>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</si>
  <si>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</si>
  <si>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</si>
  <si>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</si>
  <si>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</si>
  <si>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</si>
  <si>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</si>
  <si>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</si>
  <si>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</si>
  <si>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</si>
  <si>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</si>
  <si>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</si>
  <si>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</si>
  <si>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</si>
  <si>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</si>
  <si>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</si>
  <si>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</si>
  <si>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</si>
  <si>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</si>
  <si>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</si>
  <si>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</si>
  <si>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</si>
  <si>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</si>
  <si>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</si>
  <si>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</si>
  <si>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</si>
  <si>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</si>
  <si>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</si>
  <si>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</si>
  <si>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</si>
  <si>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</si>
  <si>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</si>
  <si>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</si>
  <si>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</si>
  <si>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</si>
  <si>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</si>
  <si>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</si>
  <si>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</si>
  <si>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</si>
  <si>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</si>
  <si>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</si>
  <si>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</si>
  <si>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</si>
  <si>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</si>
  <si>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</si>
  <si>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</si>
  <si>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</si>
  <si>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</si>
  <si>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</si>
  <si>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</si>
  <si>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</si>
  <si>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</si>
  <si>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</si>
  <si>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</si>
  <si>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</si>
  <si>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</si>
  <si>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</si>
  <si>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</si>
  <si>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</si>
  <si>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</si>
  <si>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</si>
  <si>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</si>
  <si>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</si>
  <si>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</si>
  <si>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</si>
  <si>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</si>
  <si>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</si>
  <si>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</si>
  <si>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</si>
  <si>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</si>
  <si>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</si>
  <si>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</si>
  <si>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</si>
  <si>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</si>
  <si>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</si>
  <si>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</si>
  <si>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</si>
  <si>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</si>
  <si>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</si>
  <si>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</si>
  <si>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</si>
  <si>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</si>
  <si>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</si>
  <si>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</si>
  <si>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</si>
  <si>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</si>
  <si>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</si>
  <si>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</si>
  <si>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</si>
  <si>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</si>
  <si>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</si>
  <si>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</si>
  <si>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</si>
  <si>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</si>
  <si>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</si>
  <si>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</si>
  <si>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</si>
  <si>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</si>
  <si>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</si>
  <si>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</si>
  <si>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</si>
  <si>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</si>
  <si>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</si>
  <si>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</si>
  <si>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</si>
  <si>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</si>
  <si>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</si>
  <si>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</si>
  <si>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</si>
  <si>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</si>
  <si>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</si>
  <si>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</si>
  <si>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</si>
  <si>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</si>
  <si>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</si>
  <si>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</si>
  <si>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</si>
  <si>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</si>
  <si>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</si>
  <si>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</si>
  <si>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</si>
  <si>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</si>
  <si>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</si>
  <si>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</si>
  <si>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</si>
  <si>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</si>
  <si>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</si>
  <si>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</si>
  <si>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</si>
  <si>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</si>
  <si>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</si>
  <si>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</si>
  <si>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</si>
  <si>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</si>
  <si>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</si>
  <si>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</si>
  <si>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</si>
  <si>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</si>
  <si>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</si>
  <si>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</si>
  <si>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</si>
  <si>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</si>
  <si>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</si>
  <si>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</si>
  <si>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</si>
  <si>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</si>
  <si>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</si>
  <si>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</si>
  <si>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</si>
  <si>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</si>
  <si>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</si>
  <si>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</si>
  <si>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</si>
  <si>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</si>
  <si>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</si>
  <si>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</si>
  <si>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</si>
  <si>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</si>
  <si>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</si>
  <si>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</si>
  <si>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</si>
  <si>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</si>
  <si>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</si>
  <si>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</si>
  <si>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</si>
  <si>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</si>
  <si>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</si>
  <si>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</si>
  <si>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</si>
  <si>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</si>
  <si>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</si>
  <si>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</si>
  <si>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</si>
  <si>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</si>
  <si>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</si>
  <si>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</si>
  <si>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</si>
  <si>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</si>
  <si>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</si>
  <si>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</si>
  <si>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</si>
  <si>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</si>
  <si>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</si>
  <si>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</si>
  <si>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</si>
  <si>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</si>
  <si>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</si>
  <si>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</si>
  <si>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</si>
  <si>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</si>
  <si>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</si>
  <si>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</si>
  <si>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</si>
  <si>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</si>
  <si>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</si>
  <si>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</si>
  <si>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</si>
  <si>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</si>
  <si>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</si>
  <si>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</si>
  <si>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</si>
  <si>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</si>
  <si>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</si>
  <si>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</si>
  <si>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</si>
  <si>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</si>
  <si>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</si>
  <si>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</si>
  <si>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</si>
  <si>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</si>
  <si>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</si>
  <si>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</si>
  <si>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</si>
  <si>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</si>
  <si>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</si>
  <si>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</si>
  <si>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</si>
  <si>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</si>
  <si>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</si>
  <si>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</si>
  <si>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</si>
  <si>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</si>
  <si>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</si>
  <si>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</si>
  <si>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</si>
  <si>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</si>
  <si>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</si>
  <si>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</si>
  <si>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</si>
  <si>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</si>
  <si>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</si>
  <si>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</si>
  <si>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</si>
  <si>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</si>
  <si>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</si>
  <si>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</si>
  <si>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</si>
  <si>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</si>
  <si>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</si>
  <si>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</si>
  <si>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</si>
  <si>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</si>
  <si>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</si>
  <si>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</si>
  <si>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</si>
  <si>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</si>
  <si>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</si>
  <si>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</si>
  <si>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</si>
  <si>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</si>
  <si>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</si>
  <si>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</si>
  <si>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</si>
  <si>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</si>
  <si>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</si>
  <si>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</si>
  <si>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</si>
  <si>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</si>
  <si>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</si>
  <si>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</si>
  <si>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</si>
  <si>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</si>
  <si>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</si>
  <si>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</si>
  <si>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</si>
  <si>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</si>
  <si>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</si>
  <si>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</si>
  <si>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</si>
  <si>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</si>
  <si>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</si>
  <si>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</si>
  <si>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</si>
  <si>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</si>
  <si>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</si>
  <si>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</si>
  <si>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</si>
  <si>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</si>
  <si>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</si>
  <si>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</si>
  <si>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</si>
  <si>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</si>
  <si>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</si>
  <si>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</si>
  <si>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</si>
  <si>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</si>
  <si>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</si>
  <si>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</si>
  <si>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</si>
  <si>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</si>
  <si>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</si>
  <si>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</si>
  <si>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</si>
  <si>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</si>
  <si>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</si>
  <si>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</si>
  <si>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</si>
  <si>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</si>
  <si>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</si>
  <si>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</si>
  <si>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</si>
  <si>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</si>
  <si>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</si>
  <si>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</si>
  <si>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</si>
  <si>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</si>
  <si>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</si>
  <si>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</si>
  <si>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</si>
  <si>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</si>
  <si>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</si>
  <si>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</si>
  <si>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</si>
  <si>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</si>
  <si>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</si>
  <si>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</si>
  <si>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</si>
  <si>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</si>
  <si>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</si>
  <si>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</si>
  <si>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</si>
  <si>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</si>
  <si>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</si>
  <si>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</si>
  <si>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</si>
  <si>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</si>
  <si>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</si>
  <si>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</si>
  <si>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</si>
  <si>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</si>
  <si>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</si>
  <si>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</si>
  <si>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</si>
  <si>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</si>
  <si>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</si>
  <si>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</si>
  <si>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</si>
  <si>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</si>
  <si>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</si>
  <si>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</si>
  <si>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</si>
  <si>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</si>
  <si>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</si>
  <si>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</si>
  <si>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</si>
  <si>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</si>
  <si>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</si>
  <si>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</si>
  <si>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</si>
  <si>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</si>
  <si>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</si>
  <si>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</si>
  <si>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</si>
  <si>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</si>
  <si>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</si>
  <si>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</si>
  <si>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</si>
  <si>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</si>
  <si>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</si>
  <si>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</si>
  <si>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</si>
  <si>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</si>
  <si>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</si>
  <si>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</si>
  <si>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</si>
  <si>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</si>
  <si>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</si>
  <si>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</si>
  <si>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</si>
  <si>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</si>
  <si>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</si>
  <si>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</si>
  <si>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</si>
  <si>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</si>
  <si>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</si>
  <si>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</si>
  <si>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</si>
  <si>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</si>
  <si>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</si>
  <si>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</si>
  <si>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</si>
  <si>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</si>
  <si>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</si>
  <si>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</si>
  <si>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</si>
  <si>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</si>
  <si>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</si>
  <si>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</si>
  <si>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</si>
  <si>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</si>
  <si>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</si>
  <si>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</si>
  <si>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</si>
  <si>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</si>
  <si>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</si>
  <si>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</si>
  <si>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</si>
  <si>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</si>
  <si>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</si>
  <si>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</si>
  <si>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</si>
  <si>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</si>
  <si>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</si>
  <si>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</si>
  <si>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</si>
  <si>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</si>
  <si>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</si>
  <si>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</si>
  <si>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</si>
  <si>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</si>
  <si>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</si>
  <si>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</si>
  <si>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</si>
  <si>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</si>
  <si>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</si>
  <si>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</si>
  <si>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</si>
  <si>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</si>
  <si>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</si>
  <si>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</si>
  <si>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</si>
  <si>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</si>
  <si>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</si>
  <si>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</si>
  <si>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</si>
  <si>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</si>
  <si>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</si>
  <si>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</si>
  <si>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</si>
  <si>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</si>
  <si>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</si>
  <si>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</si>
  <si>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</si>
  <si>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</si>
  <si>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</si>
  <si>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</si>
  <si>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</si>
  <si>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</si>
  <si>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</si>
  <si>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</si>
  <si>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</si>
  <si>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</si>
  <si>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</si>
  <si>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</si>
  <si>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</si>
  <si>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</si>
  <si>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</si>
  <si>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</si>
  <si>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</si>
  <si>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</si>
  <si>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</si>
  <si>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</si>
  <si>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</si>
  <si>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</si>
  <si>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</si>
  <si>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</si>
  <si>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</si>
  <si>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</si>
  <si>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</si>
  <si>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</si>
  <si>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</si>
  <si>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</si>
  <si>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</si>
  <si>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</si>
  <si>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</si>
  <si>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</si>
  <si>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</si>
  <si>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</si>
  <si>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</si>
  <si>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</si>
  <si>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</si>
  <si>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</si>
  <si>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</si>
  <si>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</si>
  <si>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</si>
  <si>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</si>
  <si>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</si>
  <si>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</si>
  <si>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</si>
  <si>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</si>
  <si>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</si>
  <si>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</si>
  <si>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</si>
  <si>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</si>
  <si>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</si>
  <si>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</si>
  <si>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</si>
  <si>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</si>
  <si>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</si>
  <si>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</si>
  <si>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</si>
  <si>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</si>
  <si>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</si>
  <si>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</si>
  <si>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</si>
  <si>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</si>
  <si>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</si>
  <si>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</si>
  <si>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</si>
  <si>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</si>
  <si>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</si>
  <si>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</si>
  <si>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</si>
  <si>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</si>
  <si>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</si>
  <si>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</si>
  <si>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</si>
  <si>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</si>
  <si>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</si>
  <si>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</si>
  <si>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</si>
  <si>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</si>
  <si>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</si>
  <si>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</si>
  <si>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</si>
  <si>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</si>
  <si>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</si>
  <si>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</si>
  <si>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</si>
  <si>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</si>
  <si>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</si>
  <si>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</si>
  <si>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</si>
  <si>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</si>
  <si>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</si>
  <si>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</si>
  <si>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</si>
  <si>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</si>
  <si>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</si>
  <si>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</si>
  <si>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</si>
  <si>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</si>
  <si>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</si>
  <si>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</si>
  <si>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</si>
  <si>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</si>
  <si>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</si>
  <si>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</si>
  <si>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</si>
  <si>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</si>
  <si>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</si>
  <si>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</si>
  <si>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</si>
  <si>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</si>
  <si>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</si>
  <si>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</si>
  <si>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</si>
  <si>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</si>
  <si>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</si>
  <si>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</si>
  <si>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</si>
  <si>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</si>
  <si>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</si>
  <si>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</si>
  <si>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</si>
  <si>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</si>
  <si>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</si>
  <si>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</si>
  <si>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</si>
  <si>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</si>
  <si>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</si>
  <si>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</si>
  <si>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</si>
  <si>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</si>
  <si>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</si>
  <si>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</si>
  <si>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</si>
  <si>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</si>
  <si>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</si>
  <si>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</si>
  <si>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</si>
  <si>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</si>
  <si>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</si>
  <si>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</si>
  <si>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</si>
  <si>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</si>
  <si>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</si>
  <si>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</si>
  <si>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</si>
  <si>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</si>
  <si>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</si>
  <si>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</si>
  <si>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</si>
  <si>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</si>
  <si>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</si>
  <si>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</si>
  <si>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</si>
  <si>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</si>
  <si>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</si>
  <si>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</si>
  <si>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</si>
  <si>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</si>
  <si>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</si>
  <si>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</si>
  <si>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</si>
  <si>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</si>
  <si>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</si>
  <si>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</si>
  <si>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</si>
  <si>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</si>
  <si>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</si>
  <si>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</si>
  <si>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</si>
  <si>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</si>
  <si>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</si>
  <si>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</si>
  <si>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</si>
  <si>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</si>
  <si>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</si>
  <si>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</si>
  <si>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</si>
  <si>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</si>
  <si>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</si>
  <si>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</si>
  <si>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</si>
  <si>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</si>
  <si>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</si>
  <si>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</si>
  <si>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</si>
  <si>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</si>
  <si>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</si>
  <si>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</si>
  <si>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</si>
  <si>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</si>
  <si>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</si>
  <si>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</si>
  <si>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</si>
  <si>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</si>
  <si>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</si>
  <si>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</si>
  <si>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</si>
  <si>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</si>
  <si>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</si>
  <si>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</si>
  <si>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</si>
  <si>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</si>
  <si>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</si>
  <si>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</si>
  <si>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</si>
  <si>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</si>
  <si>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</si>
  <si>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</si>
  <si>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</si>
  <si>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</si>
  <si>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</si>
  <si>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</si>
  <si>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</si>
  <si>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</si>
  <si>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</si>
  <si>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</si>
  <si>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</si>
  <si>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</si>
  <si>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</si>
  <si>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</si>
  <si>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</si>
  <si>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</si>
  <si>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</si>
  <si>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</si>
  <si>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</si>
  <si>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</si>
  <si>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</si>
  <si>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</si>
  <si>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</si>
  <si>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</si>
  <si>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</si>
  <si>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</si>
  <si>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</si>
  <si>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</si>
  <si>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</si>
  <si>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</si>
  <si>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</si>
  <si>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</si>
  <si>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</si>
  <si>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</si>
  <si>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</si>
  <si>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</si>
  <si>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</si>
  <si>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</si>
  <si>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</si>
  <si>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</si>
  <si>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</si>
  <si>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</si>
  <si>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</si>
  <si>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</si>
  <si>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</si>
  <si>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</si>
  <si>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</si>
  <si>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</si>
  <si>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</si>
  <si>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</si>
  <si>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</si>
  <si>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</si>
  <si>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</si>
  <si>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</si>
  <si>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</si>
  <si>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</si>
  <si>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</si>
  <si>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</si>
  <si>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</si>
  <si>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</si>
  <si>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</si>
  <si>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</si>
  <si>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</si>
  <si>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</si>
  <si>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</si>
  <si>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</si>
  <si>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</si>
  <si>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</si>
  <si>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</si>
  <si>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</si>
  <si>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</si>
  <si>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</si>
  <si>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</si>
  <si>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</si>
  <si>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</si>
  <si>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</si>
  <si>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</si>
  <si>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</si>
  <si>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</si>
  <si>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</si>
  <si>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</si>
  <si>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</si>
  <si>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</si>
  <si>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</si>
  <si>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</si>
  <si>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</si>
  <si>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</si>
  <si>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</si>
  <si>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</si>
  <si>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</si>
  <si>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</si>
  <si>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</si>
  <si>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</si>
  <si>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</si>
  <si>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</si>
  <si>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</si>
  <si>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</si>
  <si>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</si>
  <si>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</si>
  <si>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</si>
  <si>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</si>
  <si>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</si>
  <si>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</si>
  <si>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</si>
  <si>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</si>
  <si>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</si>
  <si>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</si>
  <si>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</si>
  <si>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</si>
  <si>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</si>
  <si>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</si>
  <si>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</si>
  <si>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</si>
  <si>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</si>
  <si>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</si>
  <si>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</si>
  <si>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</si>
  <si>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</si>
  <si>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</si>
  <si>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</si>
  <si>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</si>
  <si>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</si>
  <si>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</si>
  <si>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</si>
  <si>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</si>
  <si>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</si>
  <si>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</si>
  <si>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</si>
  <si>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</si>
  <si>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</si>
  <si>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</si>
  <si>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</si>
  <si>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</si>
  <si>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</si>
  <si>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</si>
  <si>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</si>
  <si>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</si>
  <si>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</si>
  <si>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</si>
  <si>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</si>
  <si>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</si>
  <si>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</si>
  <si>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</si>
  <si>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</si>
  <si>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</si>
  <si>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</si>
  <si>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</si>
  <si>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</si>
  <si>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</si>
  <si>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</si>
  <si>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</si>
  <si>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</si>
  <si>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</si>
  <si>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</si>
  <si>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</si>
  <si>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</si>
  <si>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</si>
  <si>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</si>
  <si>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</si>
  <si>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</si>
  <si>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</si>
  <si>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</si>
  <si>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</si>
  <si>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</si>
  <si>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</si>
  <si>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</si>
  <si>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</si>
  <si>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</si>
  <si>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</si>
  <si>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</si>
  <si>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</si>
  <si>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</si>
  <si>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</si>
  <si>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</si>
  <si>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</si>
  <si>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</si>
  <si>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</si>
  <si>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</si>
  <si>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</si>
  <si>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</si>
  <si>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</si>
  <si>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</si>
  <si>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</si>
  <si>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</si>
  <si>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</si>
  <si>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</si>
  <si>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</si>
  <si>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</si>
  <si>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</si>
  <si>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</si>
  <si>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</si>
  <si>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</si>
  <si>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</si>
  <si>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</si>
  <si>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</si>
  <si>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</si>
  <si>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</si>
  <si>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</si>
  <si>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</si>
  <si>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</si>
  <si>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</si>
  <si>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</si>
  <si>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</si>
  <si>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</si>
  <si>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</si>
  <si>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</si>
  <si>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</si>
  <si>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</si>
  <si>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</si>
  <si>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</si>
  <si>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</si>
  <si>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</si>
  <si>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</si>
  <si>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</si>
  <si>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</si>
  <si>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</si>
  <si>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</si>
  <si>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</si>
  <si>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</si>
  <si>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</si>
  <si>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</si>
  <si>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</si>
  <si>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</si>
  <si>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</si>
  <si>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</si>
  <si>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</si>
  <si>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</si>
  <si>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</si>
  <si>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</si>
  <si>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</si>
  <si>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</si>
  <si>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</si>
  <si>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</si>
  <si>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</si>
  <si>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</si>
  <si>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</si>
  <si>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</si>
  <si>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</si>
  <si>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</si>
  <si>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</si>
  <si>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</si>
  <si>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</si>
  <si>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</si>
  <si>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</si>
  <si>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</si>
  <si>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</si>
  <si>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</si>
  <si>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</si>
  <si>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</si>
  <si>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</si>
  <si>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</si>
  <si>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</si>
  <si>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</si>
  <si>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</si>
  <si>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</si>
  <si>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</si>
  <si>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</si>
  <si>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</si>
  <si>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</si>
  <si>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</si>
  <si>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</si>
  <si>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</si>
  <si>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</si>
  <si>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</si>
  <si>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</si>
  <si>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</si>
  <si>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</si>
  <si>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</si>
  <si>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</si>
  <si>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</si>
  <si>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</si>
  <si>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</si>
  <si>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</si>
  <si>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</si>
  <si>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</si>
  <si>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</si>
  <si>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</si>
  <si>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</si>
  <si>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</si>
  <si>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</si>
  <si>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</si>
  <si>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</si>
  <si>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</si>
  <si>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</si>
  <si>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</si>
  <si>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</si>
  <si>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</si>
  <si>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</si>
  <si>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</si>
  <si>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</si>
  <si>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</si>
  <si>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</si>
  <si>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</si>
  <si>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</si>
  <si>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</si>
  <si>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</si>
  <si>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</si>
  <si>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</si>
  <si>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</si>
  <si>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</si>
  <si>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</si>
  <si>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</si>
  <si>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</si>
  <si>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</si>
  <si>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</si>
  <si>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</si>
  <si>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</si>
  <si>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</si>
  <si>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</si>
  <si>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</si>
  <si>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</si>
  <si>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</si>
  <si>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</si>
  <si>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</si>
  <si>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</si>
  <si>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</si>
  <si>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</si>
  <si>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</si>
  <si>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</si>
  <si>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</si>
  <si>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</si>
  <si>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</si>
  <si>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</si>
  <si>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</si>
  <si>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</si>
  <si>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</si>
  <si>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</si>
  <si>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</si>
  <si>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</si>
  <si>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</si>
  <si>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</si>
  <si>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</si>
  <si>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</si>
  <si>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</si>
  <si>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</si>
  <si>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</si>
  <si>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</si>
  <si>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</si>
  <si>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</si>
  <si>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</si>
  <si>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</si>
  <si>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</si>
  <si>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</si>
  <si>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</si>
  <si>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</si>
  <si>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</si>
  <si>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</si>
  <si>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</si>
  <si>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</si>
  <si>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</si>
  <si>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</si>
  <si>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</si>
  <si>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</si>
  <si>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</si>
  <si>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</si>
  <si>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</si>
  <si>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</si>
  <si>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</si>
  <si>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</si>
  <si>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</si>
  <si>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</si>
  <si>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</si>
  <si>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</si>
  <si>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</si>
  <si>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</si>
  <si>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</si>
  <si>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</si>
  <si>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</si>
  <si>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</si>
  <si>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</si>
  <si>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</si>
  <si>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</si>
  <si>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</si>
  <si>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</si>
  <si>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</si>
  <si>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</si>
  <si>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</si>
  <si>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</si>
  <si>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</si>
  <si>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</si>
  <si>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</si>
  <si>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</si>
  <si>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</si>
  <si>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</si>
  <si>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</si>
  <si>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</si>
  <si>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</si>
  <si>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</si>
  <si>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</si>
  <si>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</si>
  <si>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</si>
  <si>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</si>
  <si>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</si>
  <si>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</si>
  <si>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</si>
  <si>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</si>
  <si>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</si>
  <si>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</si>
  <si>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</si>
  <si>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</si>
  <si>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</si>
  <si>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</si>
  <si>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</si>
  <si>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</si>
  <si>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</si>
  <si>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</si>
  <si>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</si>
  <si>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</si>
  <si>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</si>
  <si>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</si>
  <si>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</si>
  <si>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</si>
  <si>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</si>
  <si>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</si>
  <si>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</si>
  <si>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</si>
  <si>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</si>
  <si>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</si>
  <si>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</si>
  <si>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</si>
  <si>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</si>
  <si>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</si>
  <si>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</si>
  <si>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</si>
  <si>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</si>
  <si>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</si>
  <si>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</si>
  <si>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</si>
  <si>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</si>
  <si>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</si>
  <si>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</si>
  <si>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</si>
  <si>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</si>
  <si>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</si>
  <si>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</si>
  <si>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</si>
  <si>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</si>
  <si>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</si>
  <si>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</si>
  <si>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</si>
  <si>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</si>
  <si>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</si>
  <si>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</si>
  <si>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</si>
  <si>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</si>
  <si>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</si>
  <si>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</si>
  <si>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</si>
  <si>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</si>
  <si>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</si>
  <si>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</si>
  <si>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</si>
  <si>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</si>
  <si>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</si>
  <si>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</si>
  <si>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</si>
  <si>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</si>
  <si>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</si>
  <si>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</si>
  <si>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</si>
  <si>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</si>
  <si>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</si>
  <si>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</si>
  <si>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</si>
  <si>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</si>
  <si>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</si>
  <si>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</si>
  <si>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</si>
  <si>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</si>
  <si>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</si>
  <si>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</si>
  <si>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</si>
  <si>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</si>
  <si>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</si>
  <si>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</si>
  <si>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</si>
  <si>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</si>
  <si>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</si>
  <si>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</si>
  <si>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</si>
  <si>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</si>
  <si>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</si>
  <si>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</si>
  <si>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</si>
  <si>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</si>
  <si>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</si>
  <si>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</si>
  <si>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</si>
  <si>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</si>
  <si>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</si>
  <si>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</si>
  <si>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</si>
  <si>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</si>
  <si>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</si>
  <si>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</si>
  <si>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</si>
  <si>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</si>
  <si>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</si>
  <si>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</si>
  <si>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</si>
  <si>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</si>
  <si>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</si>
  <si>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</si>
  <si>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</si>
  <si>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</si>
  <si>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</si>
  <si>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</si>
  <si>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</si>
  <si>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</si>
  <si>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</si>
  <si>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</si>
  <si>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</si>
  <si>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</si>
  <si>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</si>
  <si>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</si>
  <si>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</si>
  <si>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</si>
  <si>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</si>
  <si>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</si>
  <si>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</si>
  <si>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</si>
  <si>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</si>
  <si>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</si>
  <si>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</si>
  <si>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</si>
  <si>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</si>
  <si>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</si>
  <si>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</si>
  <si>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</si>
  <si>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</si>
  <si>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</si>
  <si>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</si>
  <si>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</si>
  <si>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</si>
  <si>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</si>
  <si>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</si>
  <si>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</si>
  <si>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</si>
  <si>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</si>
  <si>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</si>
  <si>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</si>
  <si>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</si>
  <si>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</si>
  <si>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</si>
  <si>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</si>
  <si>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</si>
  <si>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</si>
  <si>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</si>
  <si>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</si>
  <si>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</si>
  <si>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</si>
  <si>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</si>
  <si>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</si>
  <si>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</si>
  <si>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</si>
  <si>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</si>
  <si>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</si>
  <si>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</si>
  <si>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</si>
  <si>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</si>
  <si>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</si>
  <si>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</si>
  <si>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</si>
  <si>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</si>
  <si>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</si>
  <si>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</si>
  <si>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</si>
  <si>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</si>
  <si>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</si>
  <si>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</si>
  <si>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</si>
  <si>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</si>
  <si>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</si>
  <si>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</si>
  <si>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</si>
  <si>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</si>
  <si>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</si>
  <si>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</si>
  <si>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</si>
  <si>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</si>
  <si>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</si>
  <si>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</si>
  <si>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</si>
  <si>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</si>
  <si>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</si>
  <si>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</si>
  <si>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</si>
  <si>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</si>
  <si>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</si>
  <si>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</si>
  <si>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</si>
  <si>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</si>
  <si>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</si>
  <si>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</si>
  <si>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</si>
  <si>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</si>
  <si>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</si>
  <si>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</si>
  <si>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</si>
  <si>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</si>
  <si>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</si>
  <si>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</si>
  <si>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</si>
  <si>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</si>
  <si>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</si>
  <si>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</si>
  <si>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</si>
  <si>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</si>
  <si>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</si>
  <si>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</si>
  <si>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</si>
  <si>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</si>
  <si>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</si>
  <si>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</si>
  <si>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</si>
  <si>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</si>
  <si>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</si>
  <si>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</si>
  <si>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</si>
  <si>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</si>
  <si>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</si>
  <si>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</si>
  <si>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</si>
  <si>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</si>
  <si>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</si>
  <si>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</si>
  <si>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</si>
  <si>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</si>
  <si>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</si>
  <si>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</si>
  <si>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</si>
  <si>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</si>
  <si>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</si>
  <si>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</si>
  <si>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</si>
  <si>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</si>
  <si>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</si>
  <si>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</si>
  <si>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</si>
  <si>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</si>
  <si>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</si>
  <si>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</si>
  <si>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</si>
  <si>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</si>
  <si>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</si>
  <si>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</si>
  <si>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</si>
  <si>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</si>
  <si>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</si>
  <si>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</si>
  <si>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</si>
  <si>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</si>
  <si>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</si>
  <si>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</si>
  <si>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</si>
  <si>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</si>
  <si>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</si>
  <si>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</si>
  <si>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</si>
  <si>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</si>
  <si>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</si>
  <si>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</si>
  <si>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</si>
  <si>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</si>
  <si>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</si>
  <si>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</si>
  <si>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</si>
  <si>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</si>
  <si>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</si>
  <si>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</si>
  <si>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</si>
  <si>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</si>
  <si>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</si>
  <si>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</si>
  <si>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</si>
  <si>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</si>
  <si>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</si>
  <si>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</si>
  <si>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</si>
  <si>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</si>
  <si>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</si>
  <si>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</si>
  <si>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</si>
  <si>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</si>
  <si>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</si>
  <si>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</si>
  <si>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</si>
  <si>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</si>
  <si>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</si>
  <si>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</si>
  <si>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</si>
  <si>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</si>
  <si>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</si>
  <si>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</si>
  <si>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</si>
  <si>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</si>
  <si>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</si>
  <si>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</si>
  <si>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</si>
  <si>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</si>
  <si>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</si>
  <si>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</si>
  <si>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</si>
  <si>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</si>
  <si>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</si>
  <si>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</si>
  <si>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</si>
  <si>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</si>
  <si>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</si>
  <si>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</si>
  <si>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</si>
  <si>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</si>
  <si>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</si>
  <si>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</si>
  <si>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</si>
  <si>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</si>
  <si>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</si>
  <si>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</si>
  <si>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</si>
  <si>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</si>
  <si>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</si>
  <si>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</si>
  <si>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</si>
  <si>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</si>
  <si>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</si>
  <si>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</si>
  <si>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</si>
  <si>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</si>
  <si>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</si>
  <si>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</si>
  <si>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</si>
  <si>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</si>
  <si>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</si>
  <si>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</si>
  <si>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</si>
  <si>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</si>
  <si>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</si>
  <si>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</si>
  <si>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</si>
  <si>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</si>
  <si>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</si>
  <si>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</si>
  <si>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</si>
  <si>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</si>
  <si>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</si>
  <si>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</si>
  <si>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</si>
  <si>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</si>
  <si>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</si>
  <si>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</si>
  <si>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</si>
  <si>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</si>
  <si>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</si>
  <si>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</si>
  <si>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</si>
  <si>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</si>
  <si>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</si>
  <si>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</si>
  <si>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</si>
  <si>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</si>
  <si>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</si>
  <si>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</si>
  <si>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</si>
  <si>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</si>
  <si>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</si>
  <si>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</si>
  <si>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</si>
  <si>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</si>
  <si>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</si>
  <si>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</si>
  <si>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</si>
  <si>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</si>
  <si>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</si>
  <si>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</si>
  <si>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</si>
  <si>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</si>
  <si>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</si>
  <si>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</si>
  <si>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</si>
  <si>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</si>
  <si>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</si>
  <si>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</si>
  <si>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</si>
  <si>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</si>
  <si>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</si>
  <si>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</si>
  <si>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</si>
  <si>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</si>
  <si>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</si>
  <si>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</si>
  <si>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</si>
  <si>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</si>
  <si>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</si>
  <si>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</si>
  <si>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</si>
  <si>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</si>
  <si>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</si>
  <si>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</si>
  <si>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</si>
  <si>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</si>
  <si>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</si>
  <si>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</si>
  <si>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</si>
  <si>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</si>
  <si>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</si>
  <si>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</si>
  <si>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</si>
  <si>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</si>
  <si>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</si>
  <si>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</si>
  <si>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</si>
  <si>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</si>
  <si>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</si>
  <si>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</si>
  <si>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</si>
  <si>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</si>
  <si>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</si>
  <si>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</si>
  <si>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</si>
  <si>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</si>
  <si>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</si>
  <si>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</si>
  <si>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</si>
  <si>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</si>
  <si>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</si>
  <si>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</si>
  <si>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</si>
  <si>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</si>
  <si>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</si>
  <si>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</si>
  <si>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</si>
  <si>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</si>
  <si>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</si>
  <si>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</si>
  <si>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</si>
  <si>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</si>
  <si>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</si>
  <si>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</si>
  <si>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</si>
  <si>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</si>
  <si>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</si>
  <si>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</si>
  <si>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</si>
  <si>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</si>
  <si>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</si>
  <si>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</si>
  <si>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</si>
  <si>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</si>
  <si>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</si>
  <si>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</si>
  <si>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</si>
  <si>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</si>
  <si>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</si>
  <si>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</si>
  <si>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</si>
  <si>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</si>
  <si>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</si>
  <si>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</si>
  <si>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</si>
  <si>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</si>
  <si>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</si>
  <si>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</si>
  <si>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</si>
  <si>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</si>
  <si>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</si>
  <si>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</si>
  <si>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</si>
  <si>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</si>
  <si>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</si>
  <si>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</si>
  <si>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</si>
  <si>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</si>
  <si>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</si>
  <si>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</si>
  <si>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</si>
  <si>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</si>
  <si>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</si>
  <si>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</si>
  <si>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</si>
  <si>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</si>
  <si>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</si>
  <si>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</si>
  <si>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</si>
  <si>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</si>
  <si>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</si>
  <si>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</si>
  <si>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</si>
  <si>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</si>
  <si>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</si>
  <si>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</si>
  <si>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</si>
  <si>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</si>
  <si>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</si>
  <si>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</si>
  <si>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</si>
  <si>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</si>
  <si>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</si>
  <si>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</si>
  <si>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</si>
  <si>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</si>
  <si>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</si>
  <si>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</si>
  <si>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</si>
  <si>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</si>
  <si>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</si>
  <si>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</si>
  <si>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</si>
  <si>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</si>
  <si>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</si>
  <si>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</si>
  <si>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</si>
  <si>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</si>
  <si>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</si>
  <si>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</si>
  <si>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</si>
  <si>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</si>
  <si>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</si>
  <si>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</si>
  <si>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</si>
  <si>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</si>
  <si>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</si>
  <si>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</si>
  <si>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</si>
  <si>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</si>
  <si>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</si>
  <si>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</si>
  <si>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</si>
  <si>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</si>
  <si>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</si>
  <si>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</si>
  <si>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</si>
  <si>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</si>
  <si>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</si>
  <si>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</si>
  <si>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</si>
  <si>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</si>
  <si>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</si>
  <si>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</si>
  <si>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</si>
  <si>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</si>
  <si>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</si>
  <si>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</si>
  <si>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</si>
  <si>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</si>
  <si>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</si>
  <si>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</si>
  <si>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</si>
  <si>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</si>
  <si>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</si>
  <si>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</si>
  <si>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</si>
  <si>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</si>
  <si>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</si>
  <si>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</si>
  <si>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</si>
  <si>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</si>
  <si>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</si>
  <si>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</si>
  <si>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</si>
  <si>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</si>
  <si>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</si>
  <si>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</si>
  <si>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</si>
  <si>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</si>
  <si>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</si>
  <si>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</si>
  <si>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</si>
  <si>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</si>
  <si>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</si>
  <si>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</si>
  <si>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</si>
  <si>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</si>
  <si>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</si>
  <si>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</si>
  <si>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</si>
  <si>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</si>
  <si>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</si>
  <si>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</si>
  <si>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</si>
  <si>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</si>
  <si>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</si>
  <si>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</si>
  <si>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</si>
  <si>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</si>
  <si>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</si>
  <si>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</si>
  <si>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</si>
  <si>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</si>
  <si>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</si>
  <si>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</si>
  <si>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</si>
  <si>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</si>
  <si>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</si>
  <si>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</si>
  <si>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</si>
  <si>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</si>
  <si>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</si>
  <si>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</si>
  <si>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</si>
  <si>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</si>
  <si>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</si>
  <si>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</si>
  <si>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</si>
  <si>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</si>
  <si>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</si>
  <si>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</si>
  <si>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</si>
  <si>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</si>
  <si>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</si>
  <si>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</si>
  <si>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</si>
  <si>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</si>
  <si>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</si>
  <si>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</si>
  <si>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</si>
  <si>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</si>
  <si>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</si>
  <si>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</si>
  <si>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</si>
  <si>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</si>
  <si>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</si>
  <si>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</si>
  <si>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</si>
  <si>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</si>
  <si>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</si>
  <si>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</si>
  <si>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</si>
  <si>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</si>
  <si>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</si>
  <si>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</si>
  <si>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</si>
  <si>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</si>
  <si>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</si>
  <si>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</si>
  <si>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</si>
  <si>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</si>
  <si>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</si>
  <si>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</si>
  <si>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</si>
  <si>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</si>
  <si>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</si>
  <si>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</si>
  <si>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</si>
  <si>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</si>
  <si>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</si>
  <si>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</si>
  <si>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</si>
  <si>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</si>
  <si>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</si>
  <si>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</si>
  <si>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</si>
  <si>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</si>
  <si>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</si>
  <si>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</si>
  <si>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</si>
  <si>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</si>
  <si>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</si>
  <si>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</si>
  <si>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</si>
  <si>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</si>
  <si>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</si>
  <si>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</si>
  <si>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</si>
  <si>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</si>
  <si>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</si>
  <si>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</si>
  <si>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</si>
  <si>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</si>
  <si>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</si>
  <si>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</si>
  <si>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</si>
  <si>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</si>
  <si>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</si>
  <si>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</si>
  <si>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</si>
  <si>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</si>
  <si>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</si>
  <si>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</si>
  <si>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</si>
  <si>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</si>
  <si>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</si>
  <si>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</si>
  <si>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</si>
  <si>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</si>
  <si>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</si>
  <si>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</si>
  <si>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</si>
  <si>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</si>
  <si>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</si>
  <si>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</si>
  <si>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</si>
  <si>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</si>
  <si>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</si>
  <si>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</si>
  <si>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</si>
  <si>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</si>
  <si>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</si>
  <si>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</si>
  <si>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</si>
  <si>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</si>
  <si>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</si>
  <si>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</si>
  <si>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</si>
  <si>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</si>
  <si>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</si>
  <si>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</si>
  <si>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</si>
  <si>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</si>
  <si>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</si>
  <si>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</si>
  <si>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</si>
  <si>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</si>
  <si>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</si>
  <si>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</si>
  <si>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</si>
  <si>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</si>
  <si>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</si>
  <si>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</si>
  <si>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</si>
  <si>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</si>
  <si>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</si>
  <si>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</si>
  <si>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</si>
  <si>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</si>
  <si>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</si>
  <si>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</si>
  <si>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</si>
  <si>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</si>
  <si>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</si>
  <si>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</si>
  <si>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</si>
  <si>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</si>
  <si>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</si>
  <si>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</si>
  <si>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</si>
  <si>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</si>
  <si>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</si>
  <si>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</si>
  <si>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</si>
  <si>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</si>
  <si>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</si>
  <si>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</si>
  <si>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</si>
  <si>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</si>
  <si>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</si>
  <si>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</si>
  <si>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</si>
  <si>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</si>
  <si>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</si>
  <si>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</si>
  <si>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</si>
  <si>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</si>
  <si>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</si>
  <si>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</si>
  <si>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</si>
  <si>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</si>
  <si>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</si>
  <si>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</si>
  <si>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</si>
  <si>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</si>
  <si>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</si>
  <si>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</si>
  <si>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</si>
  <si>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</si>
  <si>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</si>
  <si>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</si>
  <si>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</si>
  <si>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</si>
  <si>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</si>
  <si>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</si>
  <si>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</si>
  <si>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</si>
  <si>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</si>
  <si>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</si>
  <si>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</si>
  <si>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</si>
  <si>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</si>
  <si>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</si>
  <si>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</si>
  <si>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</si>
  <si>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</si>
  <si>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</si>
  <si>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</si>
  <si>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</si>
  <si>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</si>
  <si>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</si>
  <si>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</si>
  <si>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</si>
  <si>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</si>
  <si>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</si>
  <si>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</si>
  <si>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</si>
  <si>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</si>
  <si>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</si>
  <si>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</si>
  <si>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</si>
  <si>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</si>
  <si>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</si>
  <si>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</si>
  <si>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</si>
  <si>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</si>
  <si>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</si>
  <si>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</si>
  <si>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</si>
  <si>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</si>
  <si>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</si>
  <si>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</si>
  <si>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</si>
  <si>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</si>
  <si>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</si>
  <si>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</si>
  <si>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</si>
  <si>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</si>
  <si>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</si>
  <si>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</si>
  <si>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</si>
  <si>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</si>
  <si>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</si>
  <si>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</si>
  <si>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</si>
  <si>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</si>
  <si>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</si>
  <si>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</si>
  <si>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</si>
  <si>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</si>
  <si>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</si>
  <si>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</si>
  <si>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</si>
  <si>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</si>
  <si>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</si>
  <si>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</si>
  <si>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</si>
  <si>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</si>
  <si>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</si>
  <si>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</si>
  <si>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</si>
  <si>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</si>
  <si>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</si>
  <si>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</si>
  <si>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</si>
  <si>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</si>
  <si>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</si>
  <si>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</si>
  <si>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</si>
  <si>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</si>
  <si>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</si>
  <si>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</si>
  <si>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</si>
  <si>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</si>
  <si>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</si>
  <si>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</si>
  <si>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</si>
  <si>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</si>
  <si>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</si>
  <si>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</si>
  <si>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</si>
  <si>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</si>
  <si>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</si>
  <si>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</si>
  <si>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</si>
  <si>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</si>
  <si>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</si>
  <si>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</si>
  <si>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</si>
  <si>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</si>
  <si>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</si>
  <si>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</si>
  <si>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</si>
  <si>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</si>
  <si>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</si>
  <si>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</si>
  <si>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</si>
  <si>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</si>
  <si>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</si>
  <si>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</si>
  <si>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</si>
  <si>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</si>
  <si>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</si>
  <si>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</si>
  <si>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</si>
  <si>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</si>
  <si>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</si>
  <si>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</si>
  <si>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</si>
  <si>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</si>
  <si>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</si>
  <si>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</si>
  <si>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</si>
  <si>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</si>
  <si>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</si>
  <si>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</si>
  <si>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</si>
  <si>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</si>
  <si>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</si>
  <si>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</si>
  <si>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</si>
  <si>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</si>
  <si>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</si>
  <si>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</si>
  <si>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</si>
  <si>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</si>
  <si>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</si>
  <si>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</si>
  <si>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</si>
  <si>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</si>
  <si>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</si>
  <si>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</si>
  <si>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</si>
  <si>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</si>
  <si>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</si>
  <si>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</si>
  <si>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</si>
  <si>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</si>
  <si>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</si>
  <si>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</si>
  <si>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</si>
  <si>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</si>
  <si>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</si>
  <si>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</si>
  <si>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</si>
  <si>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</si>
  <si>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</si>
  <si>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</si>
  <si>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</si>
  <si>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</si>
  <si>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</si>
  <si>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</si>
  <si>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</si>
  <si>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</si>
  <si>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</si>
  <si>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</si>
  <si>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</si>
  <si>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</si>
  <si>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</si>
  <si>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</si>
  <si>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</si>
  <si>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</si>
  <si>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</si>
  <si>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</si>
  <si>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</si>
  <si>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</si>
  <si>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</si>
  <si>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</si>
  <si>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</si>
  <si>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</si>
  <si>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</si>
  <si>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</si>
  <si>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</si>
  <si>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</si>
  <si>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</si>
  <si>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</si>
  <si>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</si>
  <si>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</si>
  <si>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</si>
  <si>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</si>
  <si>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</si>
  <si>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</si>
  <si>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</si>
  <si>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</si>
  <si>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</si>
  <si>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</si>
  <si>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</si>
  <si>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</si>
  <si>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</si>
  <si>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</si>
  <si>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</si>
  <si>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</si>
  <si>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</si>
  <si>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</si>
  <si>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</si>
  <si>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</si>
  <si>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</si>
  <si>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</si>
  <si>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</si>
  <si>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</si>
  <si>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</si>
  <si>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</si>
  <si>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</si>
  <si>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</si>
  <si>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</si>
  <si>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</si>
  <si>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</si>
  <si>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</si>
  <si>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</si>
  <si>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</si>
  <si>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</si>
  <si>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</si>
  <si>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</si>
  <si>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</si>
  <si>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</si>
  <si>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</si>
  <si>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</si>
  <si>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</si>
  <si>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</si>
  <si>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</si>
  <si>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</si>
  <si>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</si>
  <si>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</si>
  <si>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</si>
  <si>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</si>
  <si>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</si>
  <si>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</si>
  <si>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</si>
  <si>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</si>
  <si>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</si>
  <si>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</si>
  <si>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</si>
  <si>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</si>
  <si>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</si>
  <si>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</si>
  <si>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</si>
  <si>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</si>
  <si>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</si>
  <si>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</si>
  <si>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</si>
  <si>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</si>
  <si>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</si>
  <si>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</si>
  <si>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</si>
  <si>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</si>
  <si>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</si>
  <si>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</si>
  <si>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</si>
  <si>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</si>
  <si>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</si>
  <si>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</si>
  <si>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</si>
  <si>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</si>
  <si>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</si>
  <si>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</si>
  <si>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</si>
  <si>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</si>
  <si>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</si>
  <si>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</si>
  <si>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</si>
  <si>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</si>
  <si>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</si>
  <si>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</si>
  <si>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</si>
  <si>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</si>
  <si>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</si>
  <si>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</si>
  <si>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</si>
  <si>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</si>
  <si>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</si>
  <si>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</si>
  <si>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</si>
  <si>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</si>
  <si>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</si>
  <si>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</si>
  <si>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</si>
  <si>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</si>
  <si>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</si>
  <si>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</si>
  <si>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</si>
  <si>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</si>
  <si>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</si>
  <si>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</si>
  <si>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</si>
  <si>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</si>
  <si>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</si>
  <si>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</si>
  <si>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</si>
  <si>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</si>
  <si>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</si>
  <si>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</si>
  <si>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</si>
  <si>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</si>
  <si>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</si>
  <si>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</si>
  <si>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</si>
  <si>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</si>
  <si>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</si>
  <si>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</si>
  <si>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</si>
  <si>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</si>
  <si>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</si>
  <si>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</si>
  <si>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</si>
  <si>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</si>
  <si>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</si>
  <si>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</si>
  <si>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</si>
  <si>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</si>
  <si>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</si>
  <si>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</si>
  <si>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</si>
  <si>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</si>
  <si>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</si>
  <si>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</si>
  <si>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</si>
  <si>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</si>
  <si>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</si>
  <si>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</si>
  <si>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</si>
  <si>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</si>
  <si>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</si>
  <si>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</si>
  <si>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</si>
  <si>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</si>
  <si>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</si>
  <si>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</si>
  <si>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</si>
  <si>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</si>
  <si>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</si>
  <si>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</si>
  <si>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</si>
  <si>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</si>
  <si>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</si>
  <si>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</si>
  <si>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</si>
  <si>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</si>
  <si>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</si>
  <si>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</si>
  <si>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</si>
  <si>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</si>
  <si>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</si>
  <si>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</si>
  <si>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</si>
  <si>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</si>
  <si>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</si>
  <si>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</si>
  <si>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</si>
  <si>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</si>
  <si>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</si>
  <si>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</si>
  <si>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</si>
  <si>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</si>
  <si>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</si>
  <si>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</si>
  <si>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</si>
  <si>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</si>
  <si>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</si>
  <si>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</si>
  <si>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</si>
  <si>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</si>
  <si>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</si>
  <si>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</si>
  <si>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</si>
  <si>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</si>
  <si>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</si>
  <si>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</si>
  <si>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</si>
  <si>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</si>
  <si>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</si>
  <si>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</si>
  <si>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</si>
  <si>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</si>
  <si>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</si>
  <si>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</si>
  <si>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</si>
  <si>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</si>
  <si>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</si>
  <si>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</si>
  <si>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</si>
  <si>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</si>
  <si>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</si>
  <si>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</si>
  <si>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</si>
  <si>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</si>
  <si>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</si>
  <si>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</si>
  <si>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</si>
  <si>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</si>
  <si>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</si>
  <si>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</si>
  <si>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</si>
  <si>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</si>
  <si>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</si>
  <si>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</si>
  <si>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</si>
  <si>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</si>
  <si>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</si>
  <si>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</si>
  <si>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</si>
  <si>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</si>
  <si>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</si>
  <si>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</si>
  <si>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</si>
  <si>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</si>
  <si>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</si>
  <si>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</si>
  <si>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</si>
  <si>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</si>
  <si>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</si>
  <si>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</si>
  <si>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</si>
  <si>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</si>
  <si>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</si>
  <si>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</si>
  <si>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</si>
  <si>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</si>
  <si>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</si>
  <si>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</si>
  <si>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</si>
  <si>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</si>
  <si>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</si>
  <si>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</si>
  <si>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</si>
  <si>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</si>
  <si>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</si>
  <si>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</si>
  <si>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</si>
  <si>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</si>
  <si>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</si>
  <si>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</si>
  <si>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</si>
  <si>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</si>
  <si>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</si>
  <si>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</si>
  <si>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</si>
  <si>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</si>
  <si>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</si>
  <si>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</si>
  <si>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</si>
  <si>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</si>
  <si>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</si>
  <si>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</si>
  <si>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</si>
  <si>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</si>
  <si>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</si>
  <si>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</si>
  <si>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</si>
  <si>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</si>
  <si>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</si>
  <si>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</si>
  <si>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</si>
  <si>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</si>
  <si>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</si>
  <si>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</si>
  <si>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</si>
  <si>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</si>
  <si>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</si>
  <si>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</si>
  <si>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</si>
  <si>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</si>
  <si>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</si>
  <si>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</si>
  <si>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</si>
  <si>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</si>
  <si>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</si>
  <si>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</si>
  <si>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</si>
  <si>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</si>
  <si>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</si>
  <si>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</si>
  <si>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</si>
  <si>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</si>
  <si>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</si>
  <si>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</si>
  <si>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</si>
  <si>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</si>
  <si>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</si>
  <si>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</si>
  <si>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</si>
  <si>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</si>
  <si>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</si>
  <si>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</si>
  <si>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</si>
  <si>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</si>
  <si>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</si>
  <si>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</si>
  <si>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</si>
  <si>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</si>
  <si>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</si>
  <si>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</si>
  <si>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</si>
  <si>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</si>
  <si>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</si>
  <si>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</si>
  <si>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</si>
  <si>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</si>
  <si>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</si>
  <si>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</si>
  <si>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</si>
  <si>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</si>
  <si>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</si>
  <si>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</si>
  <si>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</si>
  <si>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</si>
  <si>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</si>
  <si>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</si>
  <si>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</si>
  <si>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</si>
  <si>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</si>
  <si>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</si>
  <si>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</si>
  <si>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</si>
  <si>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</si>
  <si>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</si>
  <si>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</si>
  <si>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</si>
  <si>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</si>
  <si>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</si>
  <si>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</si>
  <si>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</si>
  <si>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</si>
  <si>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</si>
  <si>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</si>
  <si>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</si>
  <si>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</si>
  <si>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</si>
  <si>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</si>
  <si>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</si>
  <si>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</si>
  <si>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</si>
  <si>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</si>
  <si>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</si>
  <si>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</si>
  <si>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</si>
  <si>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</si>
  <si>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</si>
  <si>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</si>
  <si>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</si>
  <si>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</si>
  <si>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</si>
  <si>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</si>
  <si>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</si>
  <si>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</si>
  <si>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</si>
  <si>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</si>
  <si>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</si>
  <si>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</si>
  <si>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</si>
  <si>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</si>
  <si>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</si>
  <si>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</si>
  <si>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</si>
  <si>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</si>
  <si>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</si>
  <si>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</si>
  <si>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</si>
  <si>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</si>
  <si>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</si>
  <si>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</si>
  <si>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</si>
  <si>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</si>
  <si>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</si>
  <si>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</si>
  <si>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</si>
  <si>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</si>
  <si>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</si>
  <si>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</si>
  <si>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</si>
  <si>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</si>
  <si>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</si>
  <si>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</si>
  <si>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</si>
  <si>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</si>
  <si>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</si>
  <si>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</si>
  <si>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</si>
  <si>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</si>
  <si>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</si>
  <si>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</si>
  <si>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</si>
  <si>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</si>
  <si>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</si>
  <si>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</si>
  <si>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</si>
  <si>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</si>
  <si>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</si>
  <si>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</si>
  <si>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</si>
  <si>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</si>
  <si>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</si>
  <si>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</si>
  <si>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</si>
  <si>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</si>
  <si>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</si>
  <si>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</si>
  <si>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</si>
  <si>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</si>
  <si>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</si>
  <si>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</si>
  <si>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</si>
  <si>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</si>
  <si>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</si>
  <si>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</si>
  <si>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</si>
  <si>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</si>
  <si>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</si>
  <si>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</si>
  <si>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</si>
  <si>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</si>
  <si>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</si>
  <si>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</si>
  <si>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</si>
  <si>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</si>
  <si>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</si>
  <si>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</si>
  <si>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</si>
  <si>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</si>
  <si>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</si>
  <si>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</si>
  <si>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</si>
  <si>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</si>
  <si>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</si>
  <si>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</si>
  <si>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</si>
  <si>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</si>
  <si>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</si>
  <si>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</si>
  <si>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</si>
  <si>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</si>
  <si>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</si>
  <si>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</si>
  <si>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</si>
  <si>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</si>
  <si>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</si>
  <si>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</si>
  <si>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</si>
  <si>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</si>
  <si>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</si>
  <si>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</si>
  <si>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</si>
  <si>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</si>
  <si>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</si>
  <si>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</si>
  <si>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</si>
  <si>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</si>
  <si>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</si>
  <si>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</si>
  <si>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</si>
  <si>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</si>
  <si>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</si>
  <si>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</si>
  <si>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</si>
  <si>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</si>
  <si>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</si>
  <si>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</si>
  <si>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</si>
  <si>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</si>
  <si>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</si>
  <si>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</si>
  <si>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</si>
  <si>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</si>
  <si>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</si>
  <si>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</si>
  <si>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</si>
  <si>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</si>
  <si>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</si>
  <si>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</si>
  <si>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</si>
  <si>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</si>
  <si>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</si>
  <si>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</si>
  <si>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</si>
  <si>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</si>
  <si>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</si>
  <si>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</si>
  <si>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</si>
  <si>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</si>
  <si>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</si>
  <si>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</si>
  <si>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</si>
  <si>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</si>
  <si>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</si>
  <si>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</si>
  <si>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</si>
  <si>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</si>
  <si>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</si>
  <si>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</si>
  <si>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</si>
  <si>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</si>
  <si>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</si>
  <si>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</si>
  <si>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</si>
  <si>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</si>
  <si>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</si>
  <si>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</si>
  <si>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</si>
  <si>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</si>
  <si>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</si>
  <si>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</si>
  <si>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</si>
  <si>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</si>
  <si>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</si>
  <si>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</si>
  <si>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</si>
  <si>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</si>
  <si>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</si>
  <si>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</si>
  <si>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</si>
  <si>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</si>
  <si>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</si>
  <si>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</si>
  <si>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</si>
  <si>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</si>
  <si>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</si>
  <si>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</si>
  <si>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</si>
  <si>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</si>
  <si>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</si>
  <si>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</si>
  <si>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</si>
  <si>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</si>
  <si>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</si>
  <si>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</si>
  <si>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</si>
  <si>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</si>
  <si>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</si>
  <si>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</si>
  <si>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</si>
  <si>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</si>
  <si>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</si>
  <si>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</si>
  <si>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</si>
  <si>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</si>
  <si>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</si>
  <si>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</si>
  <si>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</si>
  <si>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</si>
  <si>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</si>
  <si>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</si>
  <si>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</si>
  <si>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</si>
  <si>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</si>
  <si>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</si>
  <si>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</si>
  <si>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</si>
  <si>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</si>
  <si>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</si>
  <si>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</si>
  <si>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</si>
  <si>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</si>
  <si>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</si>
  <si>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</si>
  <si>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</si>
  <si>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</si>
  <si>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</si>
  <si>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</si>
  <si>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</si>
  <si>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</si>
  <si>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</si>
  <si>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</si>
  <si>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</si>
  <si>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</si>
  <si>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</si>
  <si>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</si>
  <si>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</si>
  <si>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</si>
  <si>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</si>
  <si>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</si>
  <si>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</si>
  <si>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</si>
  <si>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</si>
  <si>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</si>
  <si>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</si>
  <si>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</si>
  <si>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</si>
  <si>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</si>
  <si>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</si>
  <si>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</si>
  <si>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</si>
  <si>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</si>
  <si>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</si>
  <si>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</si>
  <si>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</si>
  <si>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</si>
  <si>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</si>
  <si>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</si>
  <si>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</si>
  <si>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</si>
  <si>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</si>
  <si>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</si>
  <si>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</si>
  <si>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</si>
  <si>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</si>
  <si>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</si>
  <si>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</si>
  <si>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</si>
  <si>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</si>
  <si>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</si>
  <si>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</si>
  <si>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</si>
  <si>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</si>
  <si>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</si>
  <si>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</si>
  <si>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</si>
  <si>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</si>
  <si>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</si>
  <si>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</si>
  <si>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</si>
  <si>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</si>
  <si>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</si>
  <si>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</si>
  <si>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</si>
  <si>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</si>
  <si>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</si>
  <si>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</si>
  <si>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</si>
  <si>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</si>
  <si>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</si>
  <si>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</si>
  <si>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</si>
  <si>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</si>
  <si>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</si>
  <si>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</si>
  <si>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</si>
  <si>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</si>
  <si>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</si>
  <si>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</si>
  <si>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</si>
  <si>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</si>
  <si>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</si>
  <si>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</si>
  <si>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</si>
  <si>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</si>
  <si>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</si>
  <si>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</si>
  <si>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</si>
  <si>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</si>
  <si>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</si>
  <si>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</si>
  <si>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</si>
  <si>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</si>
  <si>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</si>
  <si>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</si>
  <si>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</si>
  <si>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</si>
  <si>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</si>
  <si>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</si>
  <si>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</si>
  <si>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</si>
  <si>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</si>
  <si>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</si>
  <si>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</si>
  <si>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</si>
  <si>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</si>
  <si>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</si>
  <si>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</si>
  <si>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</si>
  <si>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</si>
  <si>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</si>
  <si>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</si>
  <si>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</si>
  <si>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</si>
  <si>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</si>
  <si>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</si>
  <si>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</si>
  <si>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</si>
  <si>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</si>
  <si>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</si>
  <si>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</si>
  <si>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</si>
  <si>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</si>
  <si>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</si>
  <si>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</si>
  <si>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</si>
  <si>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</si>
  <si>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</si>
  <si>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</si>
  <si>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</si>
  <si>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</si>
  <si>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</si>
  <si>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</si>
  <si>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</si>
  <si>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</si>
  <si>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</si>
  <si>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</si>
  <si>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</si>
  <si>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</si>
  <si>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</si>
  <si>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</si>
  <si>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</si>
  <si>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</si>
  <si>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</si>
  <si>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</si>
  <si>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</si>
  <si>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</si>
  <si>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</si>
  <si>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</si>
  <si>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</si>
  <si>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</si>
  <si>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</si>
  <si>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</si>
  <si>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</si>
  <si>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</si>
  <si>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</si>
  <si>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</si>
  <si>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</si>
  <si>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</si>
  <si>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</si>
  <si>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</si>
  <si>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</si>
  <si>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</si>
  <si>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</si>
  <si>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</si>
  <si>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</si>
  <si>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</si>
  <si>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</si>
  <si>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</si>
  <si>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</si>
  <si>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</si>
  <si>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</si>
  <si>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</si>
  <si>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</si>
  <si>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</si>
  <si>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</si>
  <si>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</si>
  <si>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</si>
  <si>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</si>
  <si>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</si>
  <si>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</si>
  <si>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</si>
  <si>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</si>
  <si>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</si>
  <si>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</si>
  <si>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</si>
  <si>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</si>
  <si>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</si>
  <si>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</si>
  <si>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</si>
  <si>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</si>
  <si>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</si>
  <si>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</si>
  <si>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</si>
  <si>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</si>
  <si>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</si>
  <si>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</si>
  <si>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</si>
  <si>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</si>
  <si>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</si>
  <si>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</si>
  <si>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</si>
  <si>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</si>
  <si>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</si>
  <si>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</si>
  <si>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</si>
  <si>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</si>
  <si>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</si>
  <si>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</si>
  <si>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</si>
  <si>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</si>
  <si>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</si>
  <si>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</si>
  <si>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</si>
  <si>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</si>
  <si>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</si>
  <si>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</si>
  <si>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</si>
  <si>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</si>
  <si>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</si>
  <si>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</si>
  <si>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</si>
  <si>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</si>
  <si>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</si>
  <si>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</si>
  <si>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</si>
  <si>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</si>
  <si>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</si>
  <si>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</si>
  <si>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</si>
  <si>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</si>
  <si>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</si>
  <si>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</si>
  <si>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</si>
  <si>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</si>
  <si>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</si>
  <si>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</si>
  <si>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</si>
  <si>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</si>
  <si>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</si>
  <si>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</si>
  <si>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</si>
  <si>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</si>
  <si>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</si>
  <si>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</si>
  <si>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</si>
  <si>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</si>
  <si>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</si>
  <si>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</si>
  <si>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</si>
  <si>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</si>
  <si>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</si>
  <si>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</si>
  <si>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</si>
  <si>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</si>
  <si>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</si>
  <si>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</si>
  <si>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</si>
  <si>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</si>
  <si>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</si>
  <si>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</si>
  <si>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</si>
  <si>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</si>
  <si>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</si>
  <si>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</si>
  <si>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</si>
  <si>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</si>
  <si>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</si>
  <si>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</si>
  <si>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</si>
  <si>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</si>
  <si>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</si>
  <si>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</si>
  <si>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</si>
  <si>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</si>
  <si>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</si>
  <si>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</si>
  <si>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</si>
  <si>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</si>
  <si>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</si>
  <si>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</si>
  <si>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</si>
  <si>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</si>
  <si>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</si>
  <si>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</si>
  <si>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</si>
  <si>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</si>
  <si>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</si>
  <si>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</si>
  <si>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</si>
  <si>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</si>
  <si>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</si>
  <si>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</si>
  <si>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</si>
  <si>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</si>
  <si>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</si>
  <si>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</si>
  <si>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</si>
  <si>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</si>
  <si>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</si>
  <si>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</si>
  <si>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</si>
  <si>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</si>
  <si>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</si>
  <si>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</si>
  <si>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</si>
  <si>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</si>
  <si>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</si>
  <si>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</si>
  <si>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</si>
  <si>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</si>
  <si>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</si>
  <si>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</si>
  <si>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</si>
  <si>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</si>
  <si>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</si>
  <si>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</si>
  <si>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</si>
  <si>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</si>
  <si>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</si>
  <si>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</si>
  <si>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</si>
  <si>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</si>
  <si>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</si>
  <si>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</si>
  <si>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</si>
  <si>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</si>
  <si>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</si>
  <si>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</si>
  <si>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</si>
  <si>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</si>
  <si>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</si>
  <si>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</si>
  <si>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</si>
  <si>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</si>
  <si>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</si>
  <si>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</si>
  <si>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</si>
  <si>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</si>
  <si>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</si>
  <si>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</si>
  <si>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</si>
  <si>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</si>
  <si>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</si>
  <si>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</si>
  <si>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</si>
  <si>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</si>
  <si>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</si>
  <si>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</si>
  <si>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</si>
  <si>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</si>
  <si>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</si>
  <si>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</si>
  <si>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</si>
  <si>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</si>
  <si>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</si>
  <si>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</si>
  <si>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</si>
  <si>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</si>
  <si>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</si>
  <si>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</si>
  <si>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</si>
  <si>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</si>
  <si>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</si>
  <si>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</si>
  <si>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</si>
  <si>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</si>
  <si>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</si>
  <si>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</si>
  <si>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</si>
  <si>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</si>
  <si>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</si>
  <si>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</si>
  <si>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</si>
  <si>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</si>
  <si>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</si>
  <si>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</si>
  <si>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</si>
  <si>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</si>
  <si>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</si>
  <si>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</si>
  <si>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</si>
  <si>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</si>
  <si>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</si>
  <si>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</si>
  <si>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</si>
  <si>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</si>
  <si>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</si>
  <si>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</si>
  <si>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</si>
  <si>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</si>
  <si>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</si>
  <si>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</si>
  <si>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</si>
  <si>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</si>
  <si>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</si>
  <si>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</si>
  <si>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</si>
  <si>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</si>
  <si>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</si>
  <si>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</si>
  <si>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</si>
  <si>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</si>
  <si>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</si>
  <si>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</si>
  <si>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</si>
  <si>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</si>
  <si>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</si>
  <si>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</si>
  <si>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</si>
  <si>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</si>
  <si>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</si>
  <si>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</si>
  <si>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</si>
  <si>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</si>
  <si>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</si>
  <si>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</si>
  <si>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</si>
  <si>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</si>
  <si>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</si>
  <si>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</si>
  <si>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</si>
  <si>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</si>
  <si>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</si>
  <si>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</si>
  <si>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</si>
  <si>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</si>
  <si>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</si>
  <si>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</si>
  <si>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</si>
  <si>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</si>
  <si>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</si>
  <si>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</si>
  <si>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</si>
  <si>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</si>
  <si>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</si>
  <si>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</si>
  <si>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</si>
  <si>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</si>
  <si>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</si>
  <si>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</si>
  <si>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</si>
  <si>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</si>
  <si>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</si>
  <si>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</si>
  <si>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</si>
  <si>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</si>
  <si>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</si>
  <si>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</si>
  <si>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</si>
  <si>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</si>
  <si>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</si>
  <si>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</si>
  <si>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</si>
  <si>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</si>
  <si>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</si>
  <si>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</si>
  <si>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</si>
  <si>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</si>
  <si>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</si>
  <si>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</si>
  <si>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</si>
  <si>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</si>
  <si>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</si>
  <si>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</si>
  <si>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</si>
  <si>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</si>
  <si>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</si>
  <si>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</si>
  <si>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</si>
  <si>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</si>
  <si>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</si>
  <si>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</si>
  <si>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</si>
  <si>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</si>
  <si>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</si>
  <si>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</si>
  <si>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</si>
  <si>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</si>
  <si>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</si>
  <si>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</si>
  <si>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</si>
  <si>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</si>
  <si>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</si>
  <si>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</si>
  <si>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</si>
  <si>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</si>
  <si>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</si>
  <si>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</si>
  <si>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</si>
  <si>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</si>
  <si>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</si>
  <si>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</si>
  <si>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</si>
  <si>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</si>
  <si>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</si>
  <si>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</si>
  <si>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</si>
  <si>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</si>
  <si>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</si>
  <si>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</si>
  <si>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</si>
  <si>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</si>
  <si>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</si>
  <si>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</si>
  <si>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</si>
  <si>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</si>
  <si>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</si>
  <si>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</si>
  <si>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</si>
  <si>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</si>
  <si>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</si>
  <si>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</si>
  <si>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</si>
  <si>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</si>
  <si>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</si>
  <si>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</si>
  <si>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</si>
  <si>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</si>
  <si>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</si>
  <si>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</si>
  <si>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</si>
  <si>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</si>
  <si>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</si>
  <si>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</si>
  <si>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</si>
  <si>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</si>
  <si>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</si>
  <si>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</si>
  <si>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</si>
  <si>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</si>
  <si>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</si>
  <si>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</si>
  <si>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</si>
  <si>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</si>
  <si>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</si>
  <si>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</si>
  <si>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</si>
  <si>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</si>
  <si>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</si>
  <si>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</si>
  <si>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</si>
  <si>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</si>
  <si>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</si>
  <si>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</si>
  <si>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</si>
  <si>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</si>
  <si>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</si>
  <si>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</si>
  <si>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</si>
  <si>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</si>
  <si>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</si>
  <si>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</si>
  <si>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</si>
  <si>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</si>
  <si>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</si>
  <si>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</si>
  <si>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</si>
  <si>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</si>
  <si>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</si>
  <si>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</si>
  <si>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</si>
  <si>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</si>
  <si>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</si>
  <si>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</si>
  <si>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</si>
  <si>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</si>
  <si>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</si>
  <si>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</si>
  <si>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</si>
  <si>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</si>
  <si>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</si>
  <si>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</si>
  <si>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</si>
  <si>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</si>
  <si>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</si>
  <si>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</si>
  <si>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</si>
  <si>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</si>
  <si>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</si>
  <si>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</si>
  <si>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</si>
  <si>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</si>
  <si>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</si>
  <si>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</si>
  <si>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</si>
  <si>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</si>
  <si>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</si>
  <si>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</si>
  <si>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</si>
  <si>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</si>
  <si>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</si>
  <si>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</si>
  <si>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</si>
  <si>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</si>
  <si>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</si>
  <si>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</si>
  <si>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</si>
  <si>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</si>
  <si>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</si>
  <si>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</si>
  <si>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</si>
  <si>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</si>
  <si>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</si>
  <si>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</si>
  <si>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</si>
  <si>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</si>
  <si>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</si>
  <si>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</si>
  <si>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</si>
  <si>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</si>
  <si>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</si>
  <si>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</si>
  <si>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</si>
  <si>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</si>
  <si>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</si>
  <si>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</si>
  <si>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</si>
  <si>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</si>
  <si>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</si>
  <si>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</si>
  <si>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</si>
  <si>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</si>
  <si>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</si>
  <si>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</si>
  <si>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</si>
  <si>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</si>
  <si>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</si>
  <si>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</si>
  <si>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</si>
  <si>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</si>
  <si>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</si>
  <si>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</si>
  <si>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</si>
  <si>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</si>
  <si>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</si>
  <si>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</si>
  <si>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</si>
  <si>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</si>
  <si>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</si>
  <si>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</si>
  <si>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</si>
  <si>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</si>
  <si>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</si>
  <si>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</si>
  <si>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</si>
  <si>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</si>
  <si>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</si>
  <si>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</si>
  <si>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</si>
  <si>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</si>
  <si>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</si>
  <si>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</si>
  <si>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</si>
  <si>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</si>
  <si>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</si>
  <si>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</si>
  <si>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</si>
  <si>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</si>
  <si>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</si>
  <si>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</si>
  <si>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</si>
  <si>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</si>
  <si>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</si>
  <si>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</si>
  <si>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</si>
  <si>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</si>
  <si>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</si>
  <si>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</si>
  <si>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</si>
  <si>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</si>
  <si>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</si>
  <si>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</si>
  <si>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</si>
  <si>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</si>
  <si>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</si>
  <si>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</si>
  <si>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</si>
  <si>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</si>
  <si>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</si>
  <si>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</si>
  <si>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</si>
  <si>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</si>
  <si>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</si>
  <si>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</si>
  <si>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</si>
  <si>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</si>
  <si>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</si>
  <si>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</si>
  <si>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</si>
  <si>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</si>
  <si>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</si>
  <si>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</si>
  <si>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</si>
  <si>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</si>
  <si>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</si>
  <si>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</si>
  <si>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</si>
  <si>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</si>
  <si>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</si>
  <si>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</si>
  <si>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</si>
  <si>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</si>
  <si>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</si>
  <si>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</si>
  <si>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</si>
  <si>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</si>
  <si>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</si>
  <si>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</si>
  <si>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</si>
  <si>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</si>
  <si>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</si>
  <si>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</si>
  <si>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</si>
  <si>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</si>
  <si>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</si>
  <si>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</si>
  <si>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</si>
  <si>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</si>
  <si>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</si>
  <si>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</si>
  <si>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</si>
  <si>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</si>
  <si>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</si>
  <si>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</si>
  <si>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</si>
  <si>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</si>
  <si>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</si>
  <si>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</si>
  <si>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</si>
  <si>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</si>
  <si>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</si>
  <si>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</si>
  <si>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</si>
  <si>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</si>
  <si>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</si>
  <si>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</si>
  <si>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</si>
  <si>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</si>
  <si>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</si>
  <si>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</si>
  <si>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</si>
  <si>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</si>
  <si>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</si>
  <si>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</si>
  <si>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</si>
  <si>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</si>
  <si>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</si>
  <si>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</si>
  <si>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</si>
  <si>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</si>
  <si>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</si>
  <si>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</si>
  <si>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</si>
  <si>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</si>
  <si>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</si>
  <si>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</si>
  <si>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</si>
  <si>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</si>
  <si>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</si>
  <si>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</si>
  <si>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</si>
  <si>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</si>
  <si>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</si>
  <si>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</si>
  <si>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</si>
  <si>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</si>
  <si>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</si>
  <si>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</si>
  <si>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</si>
  <si>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</si>
  <si>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</si>
  <si>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</si>
  <si>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</si>
  <si>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</si>
  <si>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</si>
  <si>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</si>
  <si>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</si>
  <si>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</si>
  <si>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</si>
  <si>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</si>
  <si>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</si>
  <si>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</si>
  <si>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</si>
  <si>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</si>
  <si>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</si>
  <si>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</si>
  <si>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</si>
  <si>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</si>
  <si>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</si>
  <si>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</si>
  <si>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</si>
  <si>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</si>
  <si>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</si>
  <si>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</si>
  <si>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</si>
  <si>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</si>
  <si>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</si>
  <si>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</si>
  <si>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</si>
  <si>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</si>
  <si>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</si>
  <si>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</si>
  <si>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</si>
  <si>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</si>
  <si>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</si>
  <si>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</si>
  <si>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</si>
  <si>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</si>
  <si>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</si>
  <si>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</si>
  <si>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</si>
  <si>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</si>
  <si>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</si>
  <si>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</si>
  <si>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</si>
  <si>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</si>
  <si>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</si>
  <si>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</si>
  <si>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</si>
  <si>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</si>
  <si>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</si>
  <si>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</si>
  <si>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</si>
  <si>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</si>
  <si>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</si>
  <si>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</si>
  <si>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</si>
  <si>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</si>
  <si>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</si>
  <si>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</si>
  <si>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</si>
  <si>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</si>
  <si>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</si>
  <si>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</si>
  <si>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</si>
  <si>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</si>
  <si>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</si>
  <si>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</si>
  <si>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</si>
  <si>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</si>
  <si>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</si>
  <si>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</si>
  <si>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</si>
  <si>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</si>
  <si>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</si>
  <si>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</si>
  <si>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</si>
  <si>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</si>
  <si>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</si>
  <si>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</si>
  <si>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</si>
  <si>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</si>
  <si>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</si>
  <si>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</si>
  <si>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</si>
  <si>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</si>
  <si>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</si>
  <si>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</si>
  <si>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</si>
  <si>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</si>
  <si>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</si>
  <si>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</si>
  <si>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</si>
  <si>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</si>
  <si>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</si>
  <si>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</si>
  <si>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</si>
  <si>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</si>
  <si>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</si>
  <si>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</si>
  <si>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</si>
  <si>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</si>
  <si>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</si>
  <si>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</si>
  <si>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</si>
  <si>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</si>
  <si>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</si>
  <si>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</si>
  <si>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</si>
  <si>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</si>
  <si>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</si>
  <si>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</si>
  <si>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</si>
  <si>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</si>
  <si>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</si>
  <si>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</si>
  <si>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</si>
  <si>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</si>
  <si>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</si>
  <si>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</si>
  <si>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</si>
  <si>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</si>
  <si>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</si>
  <si>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</si>
  <si>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</si>
  <si>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</si>
  <si>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</si>
  <si>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</si>
  <si>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</si>
  <si>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</si>
  <si>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</si>
  <si>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</si>
  <si>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</si>
  <si>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</si>
  <si>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</si>
  <si>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</si>
  <si>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</si>
  <si>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</si>
  <si>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</si>
  <si>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</si>
  <si>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</si>
  <si>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</si>
  <si>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</si>
  <si>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</si>
  <si>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</si>
  <si>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</si>
  <si>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</si>
  <si>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</si>
  <si>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</si>
  <si>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</si>
  <si>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</si>
  <si>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</si>
  <si>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</si>
  <si>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</si>
  <si>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</si>
  <si>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</si>
  <si>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</si>
  <si>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</si>
  <si>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</si>
  <si>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</si>
  <si>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</si>
  <si>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</si>
  <si>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</si>
  <si>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</si>
  <si>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</si>
  <si>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</si>
  <si>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</si>
  <si>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</si>
  <si>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</si>
  <si>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</si>
  <si>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</si>
  <si>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</si>
  <si>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</si>
  <si>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</si>
  <si>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</si>
  <si>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</si>
  <si>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</si>
  <si>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</si>
  <si>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</si>
  <si>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</si>
  <si>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</si>
  <si>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</si>
  <si>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</si>
  <si>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</si>
  <si>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</si>
  <si>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</si>
  <si>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</si>
  <si>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</si>
  <si>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</si>
  <si>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</si>
  <si>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</si>
  <si>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</si>
  <si>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</si>
  <si>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</si>
  <si>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</si>
  <si>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</si>
  <si>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</si>
  <si>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</si>
  <si>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</si>
  <si>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</si>
  <si>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</si>
  <si>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</si>
  <si>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</si>
  <si>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</si>
  <si>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</si>
  <si>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</si>
  <si>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</si>
  <si>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</si>
  <si>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</si>
  <si>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</si>
  <si>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</si>
  <si>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</si>
  <si>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</si>
  <si>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</si>
  <si>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</si>
  <si>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</si>
  <si>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</si>
  <si>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</si>
  <si>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</si>
  <si>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</si>
  <si>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</si>
  <si>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</si>
  <si>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</si>
  <si>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</si>
  <si>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</si>
  <si>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</si>
  <si>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</si>
  <si>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</si>
  <si>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</si>
  <si>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</si>
  <si>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</si>
  <si>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</si>
  <si>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</si>
  <si>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</si>
  <si>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</si>
  <si>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</si>
  <si>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</si>
  <si>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</si>
  <si>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</si>
  <si>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</si>
  <si>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</si>
  <si>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</si>
  <si>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</si>
  <si>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</si>
  <si>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</si>
  <si>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</si>
  <si>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</si>
  <si>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</si>
  <si>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</si>
  <si>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</si>
  <si>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</si>
  <si>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</si>
  <si>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</si>
  <si>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</si>
  <si>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</si>
  <si>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</si>
  <si>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</si>
  <si>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</si>
  <si>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</si>
  <si>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</si>
  <si>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</si>
  <si>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</si>
  <si>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</si>
  <si>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</si>
  <si>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</si>
  <si>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</si>
  <si>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</si>
  <si>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</si>
  <si>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</si>
  <si>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</si>
  <si>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</si>
  <si>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</si>
  <si>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</si>
  <si>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</si>
  <si>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</si>
  <si>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</si>
  <si>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</si>
  <si>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</si>
  <si>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</si>
  <si>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</si>
  <si>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</si>
  <si>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</si>
  <si>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</si>
  <si>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</si>
  <si>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</si>
  <si>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</si>
  <si>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</si>
  <si>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</si>
  <si>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</si>
  <si>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</si>
  <si>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</si>
  <si>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</si>
  <si>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</si>
  <si>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</si>
  <si>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</si>
  <si>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</si>
  <si>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</si>
  <si>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</si>
  <si>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</si>
  <si>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</si>
  <si>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</si>
  <si>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</si>
  <si>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</si>
  <si>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</si>
  <si>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</si>
  <si>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</si>
  <si>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</si>
  <si>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</si>
  <si>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</si>
  <si>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</si>
  <si>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</si>
  <si>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</si>
  <si>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</si>
  <si>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</si>
  <si>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</si>
  <si>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</si>
  <si>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</si>
  <si>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</si>
  <si>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</si>
  <si>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</si>
  <si>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</si>
  <si>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</si>
  <si>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</si>
  <si>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</si>
  <si>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</si>
  <si>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</si>
  <si>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</si>
  <si>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</si>
  <si>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</si>
  <si>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</si>
  <si>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</si>
  <si>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</si>
  <si>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</si>
  <si>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</si>
  <si>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</si>
  <si>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</si>
  <si>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</si>
  <si>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</si>
  <si>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</si>
  <si>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</si>
  <si>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</si>
  <si>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</si>
  <si>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</si>
  <si>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</si>
  <si>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</si>
  <si>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</si>
  <si>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</si>
  <si>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</si>
  <si>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</si>
  <si>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</si>
  <si>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</si>
  <si>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</si>
  <si>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</si>
  <si>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</si>
  <si>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</si>
  <si>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</si>
  <si>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</si>
  <si>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</si>
  <si>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</si>
  <si>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</si>
  <si>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</si>
  <si>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</si>
  <si>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</si>
  <si>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</si>
  <si>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</si>
  <si>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</si>
  <si>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</si>
  <si>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</si>
  <si>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</si>
  <si>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</si>
  <si>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</si>
  <si>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</si>
  <si>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</si>
  <si>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</si>
  <si>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</si>
  <si>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</si>
  <si>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</si>
  <si>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</si>
  <si>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</si>
  <si>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</si>
  <si>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</si>
  <si>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</si>
  <si>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</si>
  <si>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</si>
  <si>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</si>
  <si>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</si>
  <si>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</si>
  <si>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</si>
  <si>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</si>
  <si>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</si>
  <si>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</si>
  <si>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</si>
  <si>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</si>
  <si>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</si>
  <si>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</si>
  <si>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</si>
  <si>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</si>
  <si>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</si>
  <si>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</si>
  <si>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</si>
  <si>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</si>
  <si>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</si>
  <si>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</si>
  <si>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</si>
  <si>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</si>
  <si>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</si>
  <si>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</si>
  <si>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</si>
  <si>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</si>
  <si>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</si>
  <si>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</si>
  <si>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</si>
  <si>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</si>
  <si>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</si>
  <si>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</si>
  <si>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</si>
  <si>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</si>
  <si>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</si>
  <si>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</si>
  <si>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</si>
  <si>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</si>
  <si>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</si>
  <si>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</si>
  <si>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</si>
  <si>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</si>
  <si>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</si>
  <si>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</si>
  <si>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</si>
  <si>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</si>
  <si>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</si>
  <si>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</si>
  <si>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</si>
  <si>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</si>
  <si>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</si>
  <si>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</si>
  <si>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</si>
  <si>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</si>
  <si>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</si>
  <si>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</si>
  <si>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</si>
  <si>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</si>
  <si>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</si>
  <si>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</si>
  <si>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</si>
  <si>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</si>
  <si>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</si>
  <si>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</si>
  <si>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</si>
  <si>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</si>
  <si>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</si>
  <si>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</si>
  <si>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</si>
  <si>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</si>
  <si>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</si>
  <si>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</si>
  <si>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</si>
  <si>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</si>
  <si>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</si>
  <si>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</si>
  <si>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</si>
  <si>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</si>
  <si>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</si>
  <si>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</si>
  <si>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</si>
  <si>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</si>
  <si>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</si>
  <si>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</si>
  <si>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</si>
  <si>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</si>
  <si>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</si>
  <si>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</si>
  <si>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</si>
  <si>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</si>
  <si>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</si>
  <si>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</si>
  <si>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</si>
  <si>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</si>
  <si>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</si>
  <si>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</si>
  <si>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</si>
  <si>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</si>
  <si>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</si>
  <si>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</si>
  <si>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</si>
  <si>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</si>
  <si>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</si>
  <si>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</si>
  <si>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</si>
  <si>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</si>
  <si>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</si>
  <si>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</si>
  <si>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</si>
  <si>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</si>
  <si>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</si>
  <si>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</si>
  <si>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</si>
  <si>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</si>
  <si>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</si>
  <si>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</si>
  <si>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</si>
  <si>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</si>
  <si>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</si>
  <si>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</si>
  <si>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</si>
  <si>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</si>
  <si>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</si>
  <si>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</si>
  <si>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</si>
  <si>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</si>
  <si>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</si>
  <si>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</si>
  <si>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</si>
  <si>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</si>
  <si>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</si>
  <si>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</si>
  <si>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</si>
  <si>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</si>
  <si>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</si>
  <si>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</si>
  <si>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</si>
  <si>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</si>
  <si>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</si>
  <si>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</si>
  <si>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</si>
  <si>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</si>
  <si>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</si>
  <si>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</si>
  <si>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</si>
  <si>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</si>
  <si>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</si>
  <si>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</si>
  <si>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</si>
  <si>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</si>
  <si>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</si>
  <si>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</si>
  <si>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</si>
  <si>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</si>
  <si>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</si>
  <si>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</si>
  <si>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</si>
  <si>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</si>
  <si>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</si>
  <si>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</si>
  <si>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</si>
  <si>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</si>
  <si>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</si>
  <si>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</si>
  <si>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</si>
  <si>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</si>
  <si>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</si>
  <si>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</si>
  <si>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</si>
  <si>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</si>
  <si>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</si>
  <si>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</si>
  <si>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</si>
  <si>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</si>
  <si>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</si>
  <si>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</si>
  <si>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</si>
  <si>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</si>
  <si>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</si>
  <si>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</si>
  <si>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</si>
  <si>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</si>
  <si>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</si>
  <si>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</si>
  <si>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</si>
  <si>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</si>
  <si>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</si>
  <si>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</si>
  <si>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</si>
  <si>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</si>
  <si>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</si>
  <si>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</si>
  <si>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</si>
  <si>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</si>
  <si>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</si>
  <si>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</si>
  <si>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</si>
  <si>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</si>
  <si>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</si>
  <si>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</si>
  <si>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</si>
  <si>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</si>
  <si>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</si>
  <si>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</si>
  <si>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</si>
  <si>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</si>
  <si>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</si>
  <si>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</si>
  <si>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</si>
  <si>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</si>
  <si>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</si>
  <si>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</si>
  <si>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</si>
  <si>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</si>
  <si>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</si>
  <si>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</si>
  <si>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</si>
  <si>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</si>
  <si>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</si>
  <si>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</si>
  <si>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</si>
  <si>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</si>
  <si>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</si>
  <si>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</si>
  <si>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</si>
  <si>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</si>
  <si>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</si>
  <si>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</si>
  <si>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</si>
  <si>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</si>
  <si>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</si>
  <si>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</si>
  <si>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</si>
  <si>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</si>
  <si>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</si>
  <si>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</si>
  <si>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</si>
  <si>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</si>
  <si>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</si>
  <si>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</si>
  <si>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</si>
  <si>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</si>
  <si>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</si>
  <si>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</si>
  <si>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</si>
  <si>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</si>
  <si>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</si>
  <si>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</si>
  <si>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</si>
  <si>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</si>
  <si>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</si>
  <si>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</si>
  <si>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</si>
  <si>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</si>
  <si>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</si>
  <si>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</si>
  <si>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</si>
  <si>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</si>
  <si>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</si>
  <si>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</si>
  <si>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</si>
  <si>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</si>
  <si>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</si>
  <si>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</si>
  <si>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</si>
  <si>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</si>
  <si>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</si>
  <si>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</si>
  <si>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</si>
  <si>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</si>
  <si>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</si>
  <si>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</si>
  <si>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</si>
  <si>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</si>
  <si>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</si>
  <si>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</si>
  <si>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</si>
  <si>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</si>
  <si>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</si>
  <si>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</si>
  <si>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</si>
  <si>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</si>
  <si>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</si>
  <si>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</si>
  <si>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</si>
  <si>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</si>
  <si>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</si>
  <si>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</si>
  <si>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</si>
  <si>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</si>
  <si>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</si>
  <si>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</si>
  <si>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</si>
  <si>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</si>
  <si>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</si>
  <si>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</si>
  <si>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</si>
  <si>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</si>
  <si>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</si>
  <si>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</si>
  <si>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</si>
  <si>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</si>
  <si>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</si>
  <si>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</si>
  <si>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</si>
  <si>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</si>
  <si>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</si>
  <si>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</si>
  <si>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</si>
  <si>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</si>
  <si>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</si>
  <si>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</si>
  <si>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</si>
  <si>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</si>
  <si>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</si>
  <si>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</si>
  <si>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</si>
  <si>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</si>
  <si>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</si>
  <si>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</si>
  <si>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</si>
  <si>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</si>
  <si>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</si>
  <si>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</si>
  <si>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</si>
  <si>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</si>
  <si>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</si>
  <si>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</si>
  <si>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</si>
  <si>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</si>
  <si>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</si>
  <si>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</si>
  <si>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</si>
  <si>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</si>
  <si>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</si>
  <si>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</si>
  <si>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</si>
  <si>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</si>
  <si>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</si>
  <si>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</si>
  <si>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</si>
  <si>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</si>
  <si>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</si>
  <si>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</si>
  <si>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</si>
  <si>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</si>
  <si>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</si>
  <si>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</si>
  <si>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</si>
  <si>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</si>
  <si>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</si>
  <si>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</si>
  <si>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</si>
  <si>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</si>
  <si>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</si>
  <si>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</si>
  <si>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</si>
  <si>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</si>
  <si>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</si>
  <si>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</si>
  <si>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</si>
  <si>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</si>
  <si>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</si>
  <si>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</si>
  <si>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</si>
  <si>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</si>
  <si>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</si>
  <si>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</si>
  <si>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</si>
  <si>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</si>
  <si>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</si>
  <si>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</si>
  <si>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</si>
  <si>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</si>
  <si>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</si>
  <si>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</si>
  <si>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</si>
  <si>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</si>
  <si>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</si>
  <si>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</si>
  <si>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</si>
  <si>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</si>
  <si>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</si>
  <si>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</si>
  <si>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</si>
  <si>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</si>
  <si>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</si>
  <si>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</si>
  <si>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</si>
  <si>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</si>
  <si>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</si>
  <si>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</si>
  <si>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</si>
  <si>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</si>
  <si>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</si>
  <si>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</si>
  <si>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</si>
  <si>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</si>
  <si>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</si>
  <si>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</si>
  <si>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</si>
  <si>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</si>
  <si>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</si>
  <si>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</si>
  <si>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</si>
  <si>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</si>
  <si>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</si>
  <si>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</si>
  <si>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</si>
  <si>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</si>
  <si>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</si>
  <si>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</si>
  <si>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</si>
  <si>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</si>
  <si>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</si>
  <si>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</si>
  <si>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</si>
  <si>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</si>
  <si>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</si>
  <si>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</si>
  <si>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</si>
  <si>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</si>
  <si>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</si>
  <si>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</si>
  <si>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</si>
  <si>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</si>
  <si>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</si>
  <si>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</si>
  <si>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</si>
  <si>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</si>
  <si>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</si>
  <si>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</si>
  <si>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</si>
  <si>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</si>
  <si>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</si>
  <si>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</si>
  <si>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</si>
  <si>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</si>
  <si>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</si>
  <si>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</si>
  <si>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</si>
  <si>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</si>
  <si>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</si>
  <si>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</si>
  <si>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</si>
  <si>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</si>
  <si>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</si>
  <si>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</si>
  <si>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</si>
  <si>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</si>
  <si>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</si>
  <si>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</si>
  <si>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</si>
  <si>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</si>
  <si>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</si>
  <si>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</si>
  <si>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</si>
  <si>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</si>
  <si>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</si>
  <si>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</si>
  <si>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</si>
  <si>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</si>
  <si>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</si>
  <si>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</si>
  <si>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</si>
  <si>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</si>
  <si>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</si>
  <si>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</si>
  <si>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</si>
  <si>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</si>
  <si>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</si>
  <si>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</si>
  <si>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</si>
  <si>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</si>
  <si>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</si>
  <si>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</si>
  <si>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</si>
  <si>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</si>
  <si>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</si>
  <si>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</si>
  <si>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</si>
  <si>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</si>
  <si>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</si>
  <si>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</si>
  <si>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</si>
  <si>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</si>
  <si>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</si>
  <si>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</si>
  <si>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</si>
  <si>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</si>
  <si>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</si>
  <si>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</si>
  <si>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</si>
  <si>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</si>
  <si>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</si>
  <si>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</si>
  <si>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</si>
  <si>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</si>
  <si>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</si>
  <si>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</si>
  <si>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</si>
  <si>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</si>
  <si>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</si>
  <si>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</si>
  <si>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</si>
  <si>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</si>
  <si>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</si>
  <si>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</si>
  <si>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</si>
  <si>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</si>
  <si>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</si>
  <si>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</si>
  <si>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</si>
  <si>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</si>
  <si>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</si>
  <si>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</si>
  <si>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</si>
  <si>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</si>
  <si>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</si>
  <si>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</si>
  <si>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</si>
  <si>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</si>
  <si>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</si>
  <si>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</si>
  <si>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</si>
  <si>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</si>
  <si>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</si>
  <si>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</si>
  <si>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</si>
  <si>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</si>
  <si>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</si>
  <si>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</si>
  <si>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</si>
  <si>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</si>
  <si>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</si>
  <si>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</si>
  <si>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</si>
  <si>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</si>
  <si>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</si>
  <si>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</si>
  <si>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</si>
  <si>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</si>
  <si>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</si>
  <si>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</si>
  <si>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</si>
  <si>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</si>
  <si>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</si>
  <si>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</si>
  <si>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</si>
  <si>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</si>
  <si>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</si>
  <si>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</si>
  <si>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</si>
  <si>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</si>
  <si>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</si>
  <si>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</si>
  <si>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</si>
  <si>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</si>
  <si>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</si>
  <si>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</si>
  <si>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</si>
  <si>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</si>
  <si>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</si>
  <si>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</si>
  <si>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</si>
  <si>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</si>
  <si>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</si>
  <si>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</si>
  <si>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</si>
  <si>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</si>
  <si>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</si>
  <si>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</si>
  <si>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</si>
  <si>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</si>
  <si>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</si>
  <si>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</si>
  <si>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</si>
  <si>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</si>
  <si>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</si>
  <si>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</si>
  <si>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</si>
  <si>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</si>
  <si>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</si>
  <si>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</si>
  <si>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</si>
  <si>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</si>
  <si>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</si>
  <si>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</si>
  <si>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</si>
  <si>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</si>
  <si>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</si>
  <si>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</si>
  <si>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</si>
  <si>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</si>
  <si>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</si>
  <si>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</si>
  <si>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</si>
  <si>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</si>
  <si>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</si>
  <si>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</si>
  <si>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</si>
  <si>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</si>
  <si>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</si>
  <si>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</si>
  <si>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</si>
  <si>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</si>
  <si>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</si>
  <si>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</si>
  <si>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</si>
  <si>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</si>
  <si>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</si>
  <si>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</si>
  <si>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</si>
  <si>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</si>
  <si>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</si>
  <si>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</si>
  <si>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</si>
  <si>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</si>
  <si>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</si>
  <si>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</si>
  <si>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</si>
  <si>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</si>
  <si>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</si>
  <si>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</si>
  <si>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</si>
  <si>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</si>
  <si>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</si>
  <si>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</si>
  <si>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</si>
  <si>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</si>
  <si>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</si>
  <si>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</si>
  <si>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</si>
  <si>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</si>
  <si>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</si>
  <si>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</si>
  <si>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</si>
  <si>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</si>
  <si>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</si>
  <si>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</si>
  <si>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</si>
  <si>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</si>
  <si>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</si>
  <si>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</si>
  <si>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</si>
  <si>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</si>
  <si>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</si>
  <si>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</si>
  <si>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</si>
  <si>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</si>
  <si>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</si>
  <si>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</si>
  <si>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</si>
  <si>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</si>
  <si>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</si>
  <si>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</si>
  <si>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</si>
  <si>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</si>
  <si>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</si>
  <si>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</si>
  <si>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</si>
  <si>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</si>
  <si>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</si>
  <si>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</si>
  <si>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</si>
  <si>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</si>
  <si>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</si>
  <si>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</si>
  <si>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</si>
  <si>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</si>
  <si>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</si>
  <si>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</si>
  <si>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</si>
  <si>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</si>
  <si>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</si>
  <si>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</si>
  <si>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</si>
  <si>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</si>
  <si>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</si>
  <si>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</si>
  <si>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</si>
  <si>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</si>
  <si>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</si>
  <si>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</si>
  <si>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</si>
  <si>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</si>
  <si>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</si>
  <si>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</si>
  <si>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</si>
  <si>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</si>
  <si>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</si>
  <si>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</si>
  <si>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</si>
  <si>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</si>
  <si>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</si>
  <si>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</si>
  <si>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</si>
  <si>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</si>
  <si>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</si>
  <si>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</si>
  <si>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</si>
  <si>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</si>
  <si>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</si>
  <si>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</si>
  <si>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</si>
  <si>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</si>
  <si>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</si>
  <si>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</si>
  <si>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</si>
  <si>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</si>
  <si>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</si>
  <si>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</si>
  <si>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</si>
  <si>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</si>
  <si>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</si>
  <si>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</si>
  <si>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</si>
  <si>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</si>
  <si>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</si>
  <si>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</si>
  <si>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</si>
  <si>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</si>
  <si>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</si>
  <si>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</si>
  <si>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</si>
  <si>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</si>
  <si>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</si>
  <si>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</si>
  <si>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</si>
  <si>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</si>
  <si>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</si>
  <si>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</si>
  <si>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</si>
  <si>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</si>
  <si>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</si>
  <si>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</si>
  <si>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</si>
  <si>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</si>
  <si>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</si>
  <si>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</si>
  <si>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</si>
  <si>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</si>
  <si>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</si>
  <si>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</si>
  <si>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</si>
  <si>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</si>
  <si>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</si>
  <si>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</si>
  <si>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</si>
  <si>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</si>
  <si>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</si>
  <si>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</si>
  <si>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</si>
  <si>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</si>
  <si>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</si>
  <si>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</si>
  <si>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</si>
  <si>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</si>
  <si>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</si>
  <si>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</si>
  <si>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</si>
  <si>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</si>
  <si>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</si>
  <si>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</si>
  <si>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</si>
  <si>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</si>
  <si>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</si>
  <si>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</si>
  <si>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</si>
  <si>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</si>
  <si>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</si>
  <si>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</si>
  <si>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</si>
  <si>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</si>
  <si>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</si>
  <si>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</si>
  <si>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</si>
  <si>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</si>
  <si>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</si>
  <si>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</si>
  <si>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</si>
  <si>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</si>
  <si>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</si>
  <si>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</si>
  <si>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</si>
  <si>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</si>
  <si>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</si>
  <si>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</si>
  <si>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</si>
  <si>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</si>
  <si>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</si>
  <si>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</si>
  <si>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</si>
  <si>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</si>
  <si>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</si>
  <si>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</si>
  <si>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</si>
  <si>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</si>
  <si>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</si>
  <si>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</si>
  <si>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</si>
  <si>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</si>
  <si>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</si>
  <si>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</si>
  <si>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</si>
  <si>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</si>
  <si>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</si>
  <si>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</si>
  <si>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</si>
  <si>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</si>
  <si>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</si>
  <si>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</si>
  <si>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</si>
  <si>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</si>
  <si>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</si>
  <si>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</si>
  <si>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</si>
  <si>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</si>
  <si>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</si>
  <si>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</si>
  <si>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</si>
  <si>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</si>
  <si>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</si>
  <si>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</si>
  <si>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</si>
  <si>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</si>
  <si>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</si>
  <si>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</si>
  <si>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</si>
  <si>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</si>
  <si>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</si>
  <si>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</si>
  <si>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</si>
  <si>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</si>
  <si>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</si>
  <si>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</si>
  <si>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</si>
  <si>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</si>
  <si>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</si>
  <si>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</si>
  <si>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</si>
  <si>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</si>
  <si>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</si>
  <si>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</si>
  <si>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</si>
  <si>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</si>
  <si>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</si>
  <si>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</si>
  <si>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</si>
  <si>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</si>
  <si>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</si>
  <si>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</si>
  <si>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</si>
  <si>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</si>
  <si>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</si>
  <si>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</si>
  <si>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</si>
  <si>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</si>
  <si>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</si>
  <si>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</si>
  <si>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</si>
  <si>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</si>
  <si>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</si>
  <si>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</si>
  <si>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</si>
  <si>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</si>
  <si>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</si>
  <si>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</si>
  <si>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</si>
  <si>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</si>
  <si>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</si>
  <si>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</si>
  <si>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</si>
  <si>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</si>
  <si>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</si>
  <si>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</si>
  <si>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</si>
  <si>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</si>
  <si>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</si>
  <si>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</si>
  <si>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</si>
  <si>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</si>
  <si>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</si>
  <si>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</si>
  <si>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</si>
  <si>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</si>
  <si>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</si>
  <si>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</si>
  <si>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</si>
  <si>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</si>
  <si>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</si>
  <si>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</si>
  <si>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</si>
  <si>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</si>
  <si>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</si>
  <si>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</si>
  <si>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</si>
  <si>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</si>
  <si>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</si>
  <si>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</si>
  <si>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</si>
  <si>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</si>
  <si>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</si>
  <si>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</si>
  <si>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</si>
  <si>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</si>
  <si>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</si>
  <si>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</si>
  <si>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</si>
  <si>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</si>
  <si>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</si>
  <si>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</si>
  <si>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</si>
  <si>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</si>
  <si>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</si>
  <si>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</si>
  <si>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</si>
  <si>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</si>
  <si>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</si>
  <si>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</si>
  <si>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</si>
  <si>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</si>
  <si>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</si>
  <si>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</si>
  <si>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</si>
  <si>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</si>
  <si>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</si>
  <si>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</si>
  <si>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</si>
  <si>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</si>
  <si>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</si>
  <si>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</si>
  <si>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</si>
  <si>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</si>
  <si>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</si>
  <si>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</si>
  <si>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</si>
  <si>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</si>
  <si>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</si>
  <si>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</si>
  <si>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</si>
  <si>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</si>
  <si>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</si>
  <si>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</si>
  <si>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</si>
  <si>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</si>
  <si>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</si>
  <si>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</si>
  <si>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</si>
  <si>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</si>
  <si>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</si>
  <si>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</si>
  <si>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</si>
  <si>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</si>
  <si>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</si>
  <si>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</si>
  <si>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</si>
  <si>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</si>
  <si>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</si>
  <si>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</si>
  <si>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</si>
  <si>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</si>
  <si>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</si>
  <si>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</si>
  <si>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</si>
  <si>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</si>
  <si>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</si>
  <si>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</si>
  <si>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</si>
  <si>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</si>
  <si>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</si>
  <si>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</si>
  <si>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</si>
  <si>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</si>
  <si>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</si>
  <si>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</si>
  <si>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</si>
  <si>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</si>
  <si>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</si>
  <si>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</si>
  <si>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</si>
  <si>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</si>
  <si>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</si>
  <si>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</si>
  <si>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</si>
  <si>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</si>
  <si>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</si>
  <si>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</si>
  <si>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</si>
  <si>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</si>
  <si>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</si>
  <si>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</si>
  <si>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</si>
  <si>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</si>
  <si>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</si>
  <si>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</si>
  <si>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</si>
  <si>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</si>
  <si>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</si>
  <si>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</si>
  <si>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</si>
  <si>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</si>
  <si>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</si>
  <si>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</si>
  <si>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</si>
  <si>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</si>
  <si>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</si>
  <si>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</si>
  <si>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</si>
  <si>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</si>
  <si>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</si>
  <si>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</si>
  <si>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</si>
  <si>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</si>
  <si>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</si>
  <si>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</si>
  <si>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</si>
  <si>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</si>
  <si>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</si>
  <si>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</si>
  <si>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</si>
  <si>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</si>
  <si>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</si>
  <si>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</si>
  <si>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</si>
  <si>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</si>
  <si>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</si>
  <si>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</si>
  <si>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</si>
  <si>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</si>
  <si>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</si>
  <si>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</si>
  <si>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</si>
  <si>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</si>
  <si>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</si>
  <si>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</si>
  <si>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</si>
  <si>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</si>
  <si>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</si>
  <si>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</si>
  <si>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</si>
  <si>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</si>
  <si>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</si>
  <si>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</si>
  <si>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</si>
  <si>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</si>
  <si>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</si>
  <si>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</si>
  <si>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</si>
  <si>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</si>
  <si>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</si>
  <si>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</si>
  <si>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</si>
  <si>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</si>
  <si>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</si>
  <si>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</si>
  <si>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</si>
  <si>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</si>
  <si>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</si>
  <si>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</si>
  <si>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</si>
  <si>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</si>
  <si>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</si>
  <si>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</si>
  <si>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</si>
  <si>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</si>
  <si>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</si>
  <si>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</si>
  <si>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</si>
  <si>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</si>
  <si>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</si>
  <si>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</si>
  <si>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</si>
  <si>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</si>
  <si>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</si>
  <si>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</si>
  <si>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</si>
  <si>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</si>
  <si>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</si>
  <si>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</si>
  <si>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</si>
  <si>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</si>
  <si>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</si>
  <si>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</si>
  <si>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</si>
  <si>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</si>
  <si>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</si>
  <si>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</si>
  <si>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</si>
  <si>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</si>
  <si>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</si>
  <si>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</si>
  <si>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</si>
  <si>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</si>
  <si>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</si>
  <si>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</si>
  <si>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</si>
  <si>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</si>
  <si>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</si>
  <si>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</si>
  <si>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</si>
  <si>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</si>
  <si>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</si>
  <si>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</si>
  <si>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</si>
  <si>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</si>
  <si>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</si>
  <si>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</si>
  <si>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</si>
  <si>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</si>
  <si>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</si>
  <si>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</si>
  <si>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</si>
  <si>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</si>
  <si>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</si>
  <si>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</si>
  <si>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</si>
  <si>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</si>
  <si>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</si>
  <si>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</si>
  <si>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</si>
  <si>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</si>
  <si>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</si>
  <si>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</si>
  <si>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</si>
  <si>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</si>
  <si>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</si>
  <si>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</si>
  <si>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</si>
  <si>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</si>
  <si>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</si>
  <si>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</si>
  <si>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</si>
  <si>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</si>
  <si>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</si>
  <si>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</si>
  <si>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</si>
  <si>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</si>
  <si>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</si>
  <si>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</si>
  <si>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</si>
  <si>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</si>
  <si>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</si>
  <si>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</si>
  <si>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</si>
  <si>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</si>
  <si>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</si>
  <si>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</si>
  <si>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</si>
  <si>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</si>
  <si>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</si>
  <si>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</si>
  <si>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</si>
  <si>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</si>
  <si>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</si>
  <si>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</si>
  <si>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</si>
  <si>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</si>
  <si>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</si>
  <si>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</si>
  <si>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</si>
  <si>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</si>
  <si>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</si>
  <si>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</si>
  <si>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</si>
  <si>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</si>
  <si>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</si>
  <si>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</si>
  <si>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</si>
  <si>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</si>
  <si>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</si>
  <si>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</si>
  <si>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</si>
  <si>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</si>
  <si>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</si>
  <si>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</si>
  <si>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</si>
  <si>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</si>
  <si>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</si>
  <si>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</si>
  <si>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</si>
  <si>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</si>
  <si>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</si>
  <si>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</si>
  <si>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</si>
  <si>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</si>
  <si>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</si>
  <si>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</si>
  <si>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</si>
  <si>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</si>
  <si>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</si>
  <si>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</si>
  <si>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</si>
  <si>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</si>
  <si>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</si>
  <si>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</si>
  <si>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</si>
  <si>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</si>
  <si>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</si>
  <si>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</si>
  <si>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</si>
  <si>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</si>
  <si>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</si>
  <si>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</si>
  <si>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</si>
  <si>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</si>
  <si>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</si>
  <si>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</si>
  <si>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</si>
  <si>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</si>
  <si>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</si>
  <si>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</si>
  <si>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</si>
  <si>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</si>
  <si>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</si>
  <si>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</si>
  <si>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</si>
  <si>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</si>
  <si>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</si>
  <si>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</si>
  <si>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</si>
  <si>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</si>
  <si>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</si>
  <si>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</si>
  <si>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</si>
  <si>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</si>
  <si>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</si>
  <si>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</si>
  <si>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</si>
  <si>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</si>
  <si>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</si>
  <si>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</si>
  <si>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</si>
  <si>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</si>
  <si>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</si>
  <si>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</si>
  <si>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</si>
  <si>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</si>
  <si>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</si>
  <si>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</si>
  <si>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</si>
  <si>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</si>
  <si>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</si>
  <si>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</si>
  <si>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</si>
  <si>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</si>
  <si>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</si>
  <si>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</si>
  <si>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</si>
  <si>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</si>
  <si>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</si>
  <si>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</si>
  <si>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</si>
  <si>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</si>
  <si>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</si>
  <si>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</si>
  <si>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</si>
  <si>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</si>
  <si>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</si>
  <si>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</si>
  <si>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</si>
  <si>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</si>
  <si>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</si>
  <si>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</si>
  <si>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</si>
  <si>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</si>
  <si>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</si>
  <si>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</si>
  <si>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</si>
  <si>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</si>
  <si>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</si>
  <si>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</si>
  <si>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</si>
  <si>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</si>
  <si>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</si>
  <si>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</si>
  <si>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</si>
  <si>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</si>
  <si>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</si>
  <si>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</si>
  <si>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</si>
  <si>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</si>
  <si>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</si>
  <si>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</si>
  <si>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</si>
  <si>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</si>
  <si>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</si>
  <si>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</si>
  <si>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</si>
  <si>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</si>
  <si>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</si>
  <si>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</si>
  <si>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</si>
  <si>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</si>
  <si>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</si>
  <si>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</si>
  <si>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</si>
  <si>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</si>
  <si>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</si>
  <si>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</si>
  <si>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</si>
  <si>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</si>
  <si>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</si>
  <si>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</si>
  <si>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</si>
  <si>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</si>
  <si>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</si>
  <si>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</si>
  <si>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</si>
  <si>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</si>
  <si>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</si>
  <si>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</si>
  <si>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</si>
  <si>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</si>
  <si>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</si>
  <si>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</si>
  <si>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</si>
  <si>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</si>
  <si>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</si>
  <si>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</si>
  <si>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</si>
  <si>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</si>
  <si>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</si>
  <si>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</si>
  <si>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</si>
  <si>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</si>
  <si>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</si>
  <si>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</si>
  <si>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</si>
  <si>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</si>
  <si>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</si>
  <si>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</si>
  <si>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</si>
  <si>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</si>
  <si>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</si>
  <si>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</si>
  <si>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</si>
  <si>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</si>
  <si>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</si>
  <si>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</si>
  <si>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</si>
  <si>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</si>
  <si>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</si>
  <si>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</si>
  <si>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</si>
  <si>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</si>
  <si>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</si>
  <si>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</si>
  <si>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</si>
  <si>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</si>
  <si>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</si>
  <si>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</si>
  <si>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</si>
  <si>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</si>
  <si>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</si>
  <si>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</si>
  <si>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</si>
  <si>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</si>
  <si>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</si>
  <si>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</si>
  <si>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</si>
  <si>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</si>
  <si>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</si>
  <si>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</si>
  <si>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</si>
  <si>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</si>
  <si>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</si>
  <si>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</si>
  <si>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</si>
  <si>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</si>
  <si>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</si>
  <si>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</si>
  <si>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</si>
  <si>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</si>
  <si>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</si>
  <si>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</si>
  <si>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</si>
  <si>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</si>
  <si>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</si>
  <si>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</si>
  <si>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</si>
  <si>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</si>
  <si>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</si>
  <si>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</si>
  <si>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</si>
  <si>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</si>
  <si>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</si>
  <si>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</si>
  <si>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</si>
  <si>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</si>
  <si>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</si>
  <si>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</si>
  <si>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</si>
  <si>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</si>
  <si>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</si>
  <si>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</si>
  <si>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</si>
  <si>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</si>
  <si>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</si>
  <si>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</si>
  <si>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</si>
  <si>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</si>
  <si>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</si>
  <si>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</si>
  <si>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</si>
  <si>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</si>
  <si>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</si>
  <si>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</si>
  <si>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</si>
  <si>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</si>
  <si>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</si>
  <si>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</si>
  <si>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</si>
  <si>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</si>
  <si>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</si>
  <si>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</si>
  <si>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</si>
  <si>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</si>
  <si>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</si>
  <si>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</si>
  <si>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</si>
  <si>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</si>
  <si>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</si>
  <si>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</si>
  <si>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</si>
  <si>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</si>
  <si>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</si>
  <si>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</si>
  <si>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</si>
  <si>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</si>
  <si>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</si>
  <si>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</si>
  <si>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</si>
  <si>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</si>
  <si>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</si>
  <si>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</si>
  <si>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</si>
  <si>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</si>
  <si>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</si>
  <si>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</si>
  <si>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</si>
  <si>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</si>
  <si>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</si>
  <si>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</si>
  <si>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</si>
  <si>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</si>
  <si>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</si>
  <si>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</si>
  <si>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</si>
  <si>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</si>
  <si>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</si>
  <si>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</si>
  <si>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</si>
  <si>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</si>
  <si>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</si>
  <si>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</si>
  <si>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</si>
  <si>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</si>
  <si>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</si>
  <si>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</si>
  <si>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</si>
  <si>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</si>
  <si>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</si>
  <si>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</si>
  <si>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</si>
  <si>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</si>
  <si>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</si>
  <si>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</si>
  <si>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</si>
  <si>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</si>
  <si>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</si>
  <si>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</si>
  <si>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</si>
  <si>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</si>
  <si>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</si>
  <si>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</si>
  <si>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</si>
  <si>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</si>
  <si>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</si>
  <si>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</si>
  <si>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</si>
  <si>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</si>
  <si>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</si>
  <si>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</si>
  <si>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</si>
  <si>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</si>
  <si>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</si>
  <si>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</si>
  <si>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</si>
  <si>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</si>
  <si>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</si>
  <si>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</si>
  <si>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</si>
  <si>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</si>
  <si>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</si>
  <si>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</si>
  <si>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</si>
  <si>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</si>
  <si>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</si>
  <si>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</si>
  <si>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</si>
  <si>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</si>
  <si>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</si>
  <si>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</si>
  <si>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</si>
  <si>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</si>
  <si>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</si>
  <si>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</si>
  <si>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</si>
  <si>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</si>
  <si>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</si>
  <si>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</si>
  <si>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</si>
  <si>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</si>
  <si>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</si>
  <si>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</si>
  <si>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</si>
  <si>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</si>
  <si>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</si>
  <si>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</si>
  <si>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</si>
  <si>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</si>
  <si>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</si>
  <si>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</si>
  <si>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</si>
  <si>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</si>
  <si>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</si>
  <si>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</si>
  <si>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</si>
  <si>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</si>
  <si>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</si>
  <si>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</si>
  <si>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</si>
  <si>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</si>
  <si>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</si>
  <si>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</si>
  <si>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</si>
  <si>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</si>
  <si>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</si>
  <si>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</si>
  <si>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</si>
  <si>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</si>
  <si>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</si>
  <si>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</si>
  <si>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</si>
  <si>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</si>
  <si>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</si>
  <si>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</si>
  <si>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</si>
  <si>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</si>
  <si>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</si>
  <si>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</si>
  <si>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</si>
  <si>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</si>
  <si>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</si>
  <si>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</si>
  <si>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</si>
  <si>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</si>
  <si>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</si>
  <si>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</si>
  <si>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</si>
  <si>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</si>
  <si>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</si>
  <si>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</si>
  <si>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</si>
  <si>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</si>
  <si>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</si>
  <si>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</si>
  <si>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</si>
  <si>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</si>
  <si>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</si>
  <si>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</si>
  <si>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</si>
  <si>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</si>
  <si>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</si>
  <si>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</si>
  <si>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</si>
  <si>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</si>
  <si>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</si>
  <si>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</si>
  <si>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</si>
  <si>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</si>
  <si>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</si>
  <si>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</si>
  <si>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</si>
  <si>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</si>
  <si>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</si>
  <si>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</si>
  <si>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</si>
  <si>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</si>
  <si>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</si>
  <si>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</si>
  <si>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</si>
  <si>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</si>
  <si>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</si>
  <si>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</si>
  <si>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</si>
  <si>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</si>
  <si>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</si>
  <si>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</si>
  <si>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</si>
  <si>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</si>
  <si>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</si>
  <si>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</si>
  <si>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</si>
  <si>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</si>
  <si>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</si>
  <si>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</si>
  <si>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</si>
  <si>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</si>
  <si>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</si>
  <si>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</si>
  <si>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</si>
  <si>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</si>
  <si>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</si>
  <si>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</si>
  <si>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</si>
  <si>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</si>
  <si>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</si>
  <si>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</si>
  <si>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</si>
  <si>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</si>
  <si>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</si>
  <si>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</si>
  <si>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</si>
  <si>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</si>
  <si>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</si>
  <si>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</si>
  <si>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</si>
  <si>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</si>
  <si>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</si>
  <si>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</si>
  <si>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</si>
  <si>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</si>
  <si>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</si>
  <si>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</si>
  <si>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</si>
  <si>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</si>
  <si>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</si>
  <si>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</si>
  <si>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</si>
  <si>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</si>
  <si>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</si>
  <si>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</si>
  <si>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</si>
  <si>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</si>
  <si>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</si>
  <si>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</si>
  <si>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</si>
  <si>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</si>
  <si>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</si>
  <si>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</si>
  <si>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</si>
  <si>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</si>
  <si>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</si>
  <si>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</si>
  <si>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</si>
  <si>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</si>
  <si>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</si>
  <si>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</si>
  <si>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</si>
  <si>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</si>
  <si>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</si>
  <si>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</si>
  <si>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</si>
  <si>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</si>
  <si>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</si>
  <si>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</si>
  <si>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</si>
  <si>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</si>
  <si>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</si>
  <si>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</si>
  <si>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</si>
  <si>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</si>
  <si>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</si>
  <si>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</si>
  <si>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</si>
  <si>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</si>
  <si>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</si>
  <si>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</si>
  <si>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</si>
  <si>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</si>
  <si>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</si>
  <si>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</si>
  <si>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</si>
  <si>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</si>
  <si>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</si>
  <si>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</si>
  <si>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</si>
  <si>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</si>
  <si>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</si>
  <si>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</si>
  <si>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</si>
  <si>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</si>
  <si>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</si>
  <si>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</si>
  <si>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</si>
  <si>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</si>
  <si>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</si>
  <si>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</si>
  <si>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</si>
  <si>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</si>
  <si>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</si>
  <si>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</si>
  <si>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</si>
  <si>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</si>
  <si>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</si>
  <si>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</si>
  <si>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</si>
  <si>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</si>
  <si>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</si>
  <si>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</si>
  <si>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</si>
  <si>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</si>
  <si>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</si>
  <si>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</si>
  <si>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</si>
  <si>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</si>
  <si>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</si>
  <si>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</si>
  <si>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</si>
  <si>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</si>
  <si>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</si>
  <si>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</si>
  <si>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</si>
  <si>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</si>
  <si>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</si>
  <si>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</si>
  <si>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</si>
  <si>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</si>
  <si>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</si>
  <si>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</si>
  <si>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</si>
  <si>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</si>
  <si>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</si>
  <si>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</si>
  <si>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</si>
  <si>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</si>
  <si>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</si>
  <si>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</si>
  <si>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</si>
  <si>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</si>
  <si>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</si>
  <si>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</si>
  <si>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</si>
  <si>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</si>
  <si>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</si>
  <si>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</si>
  <si>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</si>
  <si>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</si>
  <si>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</si>
  <si>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</si>
  <si>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</si>
  <si>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</si>
  <si>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</si>
  <si>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</si>
  <si>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</si>
  <si>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</si>
  <si>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</si>
  <si>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</si>
  <si>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</si>
  <si>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</si>
  <si>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</si>
  <si>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</si>
  <si>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</si>
  <si>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</si>
  <si>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</si>
  <si>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</si>
  <si>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</si>
  <si>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</si>
  <si>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</si>
  <si>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</si>
  <si>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</si>
  <si>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</si>
  <si>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</si>
  <si>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</si>
  <si>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</si>
  <si>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</si>
  <si>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</si>
  <si>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</si>
  <si>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</si>
  <si>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</si>
  <si>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</si>
  <si>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</si>
  <si>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</si>
  <si>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</si>
  <si>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</si>
  <si>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</si>
  <si>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</si>
  <si>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</si>
  <si>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</si>
  <si>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</si>
  <si>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</si>
  <si>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</si>
  <si>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</si>
  <si>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</si>
  <si>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</si>
  <si>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</si>
  <si>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</si>
  <si>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</si>
  <si>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</si>
  <si>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</si>
  <si>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</si>
  <si>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</si>
  <si>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</si>
  <si>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</si>
  <si>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</si>
  <si>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</si>
  <si>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</si>
  <si>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</si>
  <si>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</si>
  <si>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</si>
  <si>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</si>
  <si>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</si>
  <si>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</si>
  <si>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</si>
  <si>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</si>
  <si>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</si>
  <si>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</si>
  <si>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</si>
  <si>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</si>
  <si>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</si>
  <si>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</si>
  <si>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</si>
  <si>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</si>
  <si>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</si>
  <si>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</si>
  <si>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</si>
  <si>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</si>
  <si>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</si>
  <si>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</si>
  <si>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</si>
  <si>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</si>
  <si>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</si>
  <si>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</si>
  <si>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</si>
  <si>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</si>
  <si>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</si>
  <si>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</si>
  <si>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</si>
  <si>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</si>
  <si>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</si>
  <si>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</si>
  <si>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</si>
  <si>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</si>
  <si>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</si>
  <si>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</si>
  <si>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</si>
  <si>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</si>
  <si>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</si>
  <si>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</si>
  <si>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</si>
  <si>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</si>
  <si>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</si>
  <si>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</si>
  <si>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</si>
  <si>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</si>
  <si>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</si>
  <si>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</si>
  <si>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</si>
  <si>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</si>
  <si>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</si>
  <si>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</si>
  <si>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</si>
  <si>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</si>
  <si>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</si>
  <si>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</si>
  <si>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</si>
  <si>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</si>
  <si>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</si>
  <si>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</si>
  <si>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</si>
  <si>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</si>
  <si>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</si>
  <si>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</si>
  <si>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</si>
  <si>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</si>
  <si>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</si>
  <si>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</si>
  <si>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</si>
  <si>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</si>
  <si>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</si>
  <si>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</si>
  <si>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</si>
  <si>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</si>
  <si>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</si>
  <si>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</si>
  <si>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</si>
  <si>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</si>
  <si>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</si>
  <si>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</si>
  <si>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</si>
  <si>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</si>
  <si>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</si>
  <si>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</si>
  <si>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</si>
  <si>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</si>
  <si>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</si>
  <si>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</si>
  <si>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</si>
  <si>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</si>
  <si>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</si>
  <si>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</si>
  <si>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</si>
  <si>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</si>
  <si>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</si>
  <si>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</si>
  <si>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</si>
  <si>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</si>
  <si>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</si>
  <si>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</si>
  <si>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</si>
  <si>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</si>
  <si>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</si>
  <si>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</si>
  <si>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</si>
  <si>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</si>
  <si>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</si>
  <si>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</si>
  <si>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</si>
  <si>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</si>
  <si>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</si>
  <si>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</si>
  <si>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</si>
  <si>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</si>
  <si>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</si>
  <si>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</si>
  <si>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</si>
  <si>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</si>
  <si>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</si>
  <si>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</si>
  <si>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</si>
  <si>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</si>
  <si>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</si>
  <si>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</si>
  <si>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</si>
  <si>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</si>
  <si>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</si>
  <si>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</si>
  <si>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</si>
  <si>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</si>
  <si>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</si>
  <si>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</si>
  <si>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</si>
  <si>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</si>
  <si>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</si>
  <si>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</si>
  <si>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</si>
  <si>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</si>
  <si>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</si>
  <si>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</si>
  <si>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</si>
  <si>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</si>
  <si>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</si>
  <si>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</si>
  <si>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</si>
  <si>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</si>
  <si>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</si>
  <si>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</si>
  <si>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</si>
  <si>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</si>
  <si>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</si>
  <si>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</si>
  <si>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</si>
  <si>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</si>
  <si>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</si>
  <si>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</si>
  <si>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</si>
  <si>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</si>
  <si>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</si>
  <si>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</si>
  <si>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</si>
  <si>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</si>
  <si>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</si>
  <si>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</si>
  <si>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</si>
  <si>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</si>
  <si>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</si>
  <si>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</si>
  <si>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</si>
  <si>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</si>
  <si>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</si>
  <si>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</si>
  <si>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</si>
  <si>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</si>
  <si>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</si>
  <si>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</si>
  <si>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</si>
  <si>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</si>
  <si>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</si>
  <si>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</si>
  <si>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</si>
  <si>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</si>
  <si>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</si>
  <si>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</si>
  <si>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</si>
  <si>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</si>
  <si>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</si>
  <si>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</si>
  <si>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</si>
  <si>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</si>
  <si>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</si>
  <si>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</si>
  <si>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</si>
  <si>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</si>
  <si>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</si>
  <si>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</si>
  <si>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</si>
  <si>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</si>
  <si>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</si>
  <si>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</si>
  <si>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</si>
  <si>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</si>
  <si>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</si>
  <si>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</si>
  <si>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</si>
  <si>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</si>
  <si>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</si>
  <si>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</si>
  <si>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</si>
  <si>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</si>
  <si>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</si>
  <si>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</si>
  <si>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</si>
  <si>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</si>
  <si>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</si>
  <si>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</si>
  <si>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</si>
  <si>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</si>
  <si>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</si>
  <si>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</si>
  <si>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</si>
  <si>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</si>
  <si>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</si>
  <si>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</si>
  <si>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</si>
  <si>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</si>
  <si>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</si>
  <si>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</si>
  <si>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</si>
  <si>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</si>
  <si>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</si>
  <si>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</si>
  <si>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</si>
  <si>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</si>
  <si>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</si>
  <si>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</si>
  <si>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</si>
  <si>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</si>
  <si>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</si>
  <si>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</si>
  <si>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</si>
  <si>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</si>
  <si>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</si>
  <si>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</si>
  <si>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</si>
  <si>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</si>
  <si>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</si>
  <si>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</si>
  <si>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</si>
  <si>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</si>
  <si>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</si>
  <si>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</si>
  <si>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</si>
  <si>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</si>
  <si>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</si>
  <si>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</si>
  <si>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</si>
  <si>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</si>
  <si>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</si>
  <si>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</si>
  <si>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</si>
  <si>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</si>
  <si>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</si>
  <si>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</si>
  <si>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</si>
  <si>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</si>
  <si>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</si>
  <si>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</si>
  <si>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</si>
  <si>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</si>
  <si>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</si>
  <si>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</si>
  <si>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</si>
  <si>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</si>
  <si>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</si>
  <si>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</si>
  <si>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</si>
  <si>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</si>
  <si>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</si>
  <si>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</si>
  <si>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</si>
  <si>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</si>
  <si>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</si>
  <si>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</si>
  <si>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</si>
  <si>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</si>
  <si>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</si>
  <si>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</si>
  <si>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</si>
  <si>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</si>
  <si>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</si>
  <si>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</si>
  <si>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</si>
  <si>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</si>
  <si>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</si>
  <si>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</si>
  <si>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</si>
  <si>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</si>
  <si>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</si>
  <si>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</si>
  <si>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</si>
  <si>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</si>
  <si>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</si>
  <si>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</si>
  <si>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</si>
  <si>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</si>
  <si>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</si>
  <si>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</si>
  <si>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</si>
  <si>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</si>
  <si>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</si>
  <si>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</si>
  <si>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</si>
  <si>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</si>
  <si>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</si>
  <si>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</si>
  <si>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</si>
  <si>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</si>
  <si>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</si>
  <si>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</si>
  <si>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</si>
  <si>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</si>
  <si>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</si>
  <si>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</si>
  <si>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</si>
  <si>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</si>
  <si>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</si>
  <si>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</si>
  <si>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</si>
  <si>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</si>
  <si>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</si>
  <si>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</si>
  <si>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</si>
  <si>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</si>
  <si>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</si>
  <si>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</si>
  <si>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</si>
  <si>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</si>
  <si>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</si>
  <si>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</si>
  <si>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</si>
  <si>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</si>
  <si>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</si>
  <si>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</si>
  <si>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</si>
  <si>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</si>
  <si>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</si>
  <si>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</si>
  <si>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</si>
  <si>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</si>
  <si>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</si>
  <si>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</si>
  <si>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</si>
  <si>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</si>
  <si>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</si>
  <si>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</si>
  <si>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</si>
  <si>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</si>
  <si>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</si>
  <si>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</si>
  <si>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</si>
  <si>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</si>
  <si>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</si>
  <si>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</si>
  <si>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</si>
  <si>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</si>
  <si>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</si>
  <si>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</si>
  <si>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</si>
  <si>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</si>
  <si>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</si>
  <si>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</si>
  <si>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</si>
  <si>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</si>
  <si>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</si>
  <si>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</si>
  <si>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</si>
  <si>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</si>
  <si>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</si>
  <si>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</si>
  <si>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</si>
  <si>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</si>
  <si>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</si>
  <si>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</si>
  <si>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</si>
  <si>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</si>
  <si>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</si>
  <si>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</si>
  <si>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</si>
  <si>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</si>
  <si>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</si>
  <si>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</si>
  <si>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</si>
  <si>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</si>
  <si>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</si>
  <si>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</si>
  <si>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</si>
  <si>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</si>
  <si>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</si>
  <si>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</si>
  <si>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</si>
  <si>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</si>
  <si>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</si>
  <si>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</si>
  <si>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</si>
  <si>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</si>
  <si>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</si>
  <si>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</si>
  <si>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</si>
  <si>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</si>
  <si>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</si>
  <si>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</si>
  <si>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</si>
  <si>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</si>
  <si>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</si>
  <si>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</si>
  <si>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</si>
  <si>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</si>
  <si>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</si>
  <si>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</si>
  <si>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</si>
  <si>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</si>
  <si>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</si>
  <si>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</si>
  <si>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</si>
  <si>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</si>
  <si>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</si>
  <si>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</si>
  <si>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</si>
  <si>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</si>
  <si>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</si>
  <si>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</si>
  <si>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</si>
  <si>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</si>
  <si>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</si>
  <si>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</si>
  <si>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</si>
  <si>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</si>
  <si>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</si>
  <si>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</si>
  <si>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</si>
  <si>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</si>
  <si>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</si>
  <si>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</si>
  <si>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</si>
  <si>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</si>
  <si>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</si>
  <si>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</si>
  <si>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</si>
  <si>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</si>
  <si>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</si>
  <si>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</si>
  <si>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</si>
  <si>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</si>
  <si>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</si>
  <si>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</si>
  <si>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</si>
  <si>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</si>
  <si>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</si>
  <si>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</si>
  <si>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</si>
  <si>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</si>
  <si>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</si>
  <si>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</si>
  <si>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</si>
  <si>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</si>
  <si>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</si>
  <si>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</si>
  <si>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</si>
  <si>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</si>
  <si>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</si>
  <si>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</si>
  <si>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</si>
  <si>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</si>
  <si>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</si>
  <si>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</si>
  <si>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</si>
  <si>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</si>
  <si>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</si>
  <si>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</si>
  <si>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</si>
  <si>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</si>
  <si>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</si>
  <si>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</si>
  <si>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</si>
  <si>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</si>
  <si>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</si>
  <si>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</si>
  <si>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</si>
  <si>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</si>
  <si>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</si>
  <si>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</si>
  <si>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</si>
  <si>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</si>
  <si>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</si>
  <si>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</si>
  <si>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</si>
  <si>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</si>
  <si>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</si>
  <si>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</si>
  <si>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</si>
  <si>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</si>
  <si>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</si>
  <si>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</si>
  <si>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</si>
  <si>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</si>
  <si>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</si>
  <si>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</si>
  <si>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</si>
  <si>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</si>
  <si>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</si>
  <si>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</si>
  <si>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</si>
  <si>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</si>
  <si>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</si>
  <si>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</si>
  <si>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</si>
  <si>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</si>
  <si>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</si>
  <si>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</si>
  <si>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</si>
  <si>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</si>
  <si>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</si>
  <si>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</si>
  <si>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</si>
  <si>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</si>
  <si>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</si>
  <si>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</si>
  <si>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</si>
  <si>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</si>
  <si>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</si>
  <si>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</si>
  <si>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</si>
  <si>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</si>
  <si>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</si>
  <si>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</si>
  <si>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</si>
  <si>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</si>
  <si>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</si>
  <si>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</si>
  <si>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</si>
  <si>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</si>
  <si>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</si>
  <si>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</si>
  <si>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</si>
  <si>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</si>
  <si>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</si>
  <si>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</si>
  <si>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</si>
  <si>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</si>
  <si>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</si>
  <si>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</si>
  <si>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</si>
  <si>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</si>
  <si>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</si>
  <si>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</si>
  <si>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</si>
  <si>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</si>
  <si>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</si>
  <si>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</si>
  <si>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</si>
  <si>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</si>
  <si>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</si>
  <si>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</si>
  <si>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</si>
  <si>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</si>
  <si>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</si>
  <si>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</si>
  <si>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</si>
  <si>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</si>
  <si>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</si>
  <si>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</si>
  <si>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</si>
  <si>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</si>
  <si>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</si>
  <si>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</si>
  <si>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</si>
  <si>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</si>
  <si>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</si>
  <si>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</si>
  <si>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</si>
  <si>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</si>
  <si>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</si>
  <si>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</si>
  <si>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</si>
  <si>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</si>
  <si>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</si>
  <si>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</si>
  <si>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</si>
  <si>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</si>
  <si>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</si>
  <si>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</si>
  <si>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</si>
  <si>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</si>
  <si>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</si>
  <si>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</si>
  <si>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</si>
  <si>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</si>
  <si>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</si>
  <si>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</si>
  <si>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</si>
  <si>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</si>
  <si>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</si>
  <si>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</si>
  <si>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</si>
  <si>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</si>
  <si>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</si>
  <si>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</si>
  <si>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</si>
  <si>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</si>
  <si>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</si>
  <si>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</si>
  <si>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</si>
  <si>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</si>
  <si>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</si>
  <si>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</si>
  <si>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</si>
  <si>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</si>
  <si>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</si>
  <si>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</si>
  <si>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</si>
  <si>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</si>
  <si>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</si>
  <si>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</si>
  <si>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</si>
  <si>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</si>
  <si>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</si>
  <si>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</si>
  <si>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</si>
  <si>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</si>
  <si>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</si>
  <si>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</si>
  <si>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</si>
  <si>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</si>
  <si>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</si>
  <si>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</si>
  <si>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</si>
  <si>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</si>
  <si>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</si>
  <si>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</si>
  <si>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</si>
  <si>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</si>
  <si>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</si>
  <si>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</si>
  <si>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</si>
  <si>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</si>
  <si>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</si>
  <si>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</si>
  <si>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</si>
  <si>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</si>
  <si>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</si>
  <si>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</si>
  <si>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</si>
  <si>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</si>
  <si>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</si>
  <si>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</si>
  <si>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</si>
  <si>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</si>
  <si>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</si>
  <si>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</si>
  <si>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</si>
  <si>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</si>
  <si>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</si>
  <si>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</si>
  <si>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</si>
  <si>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</si>
  <si>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</si>
  <si>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</si>
  <si>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</si>
  <si>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</si>
  <si>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</si>
  <si>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</si>
  <si>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</si>
  <si>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</si>
  <si>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</si>
  <si>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</si>
  <si>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</si>
  <si>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</si>
  <si>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</si>
  <si>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</si>
  <si>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</si>
  <si>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</si>
  <si>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</si>
  <si>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</si>
  <si>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</si>
  <si>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</si>
  <si>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</si>
  <si>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</si>
  <si>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</si>
  <si>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</si>
  <si>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</si>
  <si>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</si>
  <si>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</si>
  <si>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</si>
  <si>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</si>
  <si>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</si>
  <si>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</si>
  <si>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</si>
  <si>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</si>
  <si>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</si>
  <si>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</si>
  <si>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</si>
  <si>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</si>
  <si>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</si>
  <si>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</si>
  <si>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</si>
  <si>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</si>
  <si>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</si>
  <si>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</si>
  <si>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</si>
  <si>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</si>
  <si>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</si>
  <si>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</si>
  <si>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</si>
  <si>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</si>
  <si>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</si>
  <si>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</si>
  <si>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</si>
  <si>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</si>
  <si>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</si>
  <si>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</si>
  <si>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</si>
  <si>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</si>
  <si>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</si>
  <si>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</si>
  <si>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</si>
  <si>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</si>
  <si>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</si>
  <si>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</si>
  <si>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</si>
  <si>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</si>
  <si>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</si>
  <si>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</si>
  <si>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</si>
  <si>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</si>
  <si>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</si>
  <si>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</si>
  <si>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</si>
  <si>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</si>
  <si>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</si>
  <si>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</si>
  <si>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</si>
  <si>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</si>
  <si>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</si>
  <si>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</si>
  <si>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</si>
  <si>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</si>
  <si>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</si>
  <si>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</si>
  <si>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</si>
  <si>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</si>
  <si>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</si>
  <si>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</si>
  <si>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</si>
  <si>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</si>
  <si>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</si>
  <si>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</si>
  <si>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</si>
  <si>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</si>
  <si>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</si>
  <si>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</si>
  <si>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</si>
  <si>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</si>
  <si>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</si>
  <si>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</si>
  <si>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</si>
  <si>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</si>
  <si>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</si>
  <si>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</si>
  <si>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</si>
  <si>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</si>
  <si>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</si>
  <si>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</si>
  <si>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</si>
  <si>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</si>
  <si>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</si>
  <si>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</si>
  <si>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</si>
  <si>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</si>
  <si>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</si>
  <si>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</si>
  <si>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</si>
  <si>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</si>
  <si>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</si>
  <si>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</si>
  <si>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</si>
  <si>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</si>
  <si>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</si>
  <si>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</si>
  <si>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</si>
  <si>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</si>
  <si>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</si>
  <si>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</si>
  <si>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</si>
  <si>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</si>
  <si>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</si>
  <si>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</si>
  <si>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</si>
  <si>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</si>
  <si>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</si>
  <si>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</si>
  <si>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</si>
  <si>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</si>
  <si>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</si>
  <si>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</si>
  <si>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</si>
  <si>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</si>
  <si>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</si>
  <si>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</si>
  <si>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</si>
  <si>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</si>
  <si>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</si>
  <si>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</si>
  <si>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</si>
  <si>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</si>
  <si>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</si>
  <si>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</si>
  <si>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</si>
  <si>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</si>
  <si>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</si>
  <si>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</si>
  <si>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</si>
  <si>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</si>
  <si>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</si>
  <si>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</si>
  <si>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</si>
  <si>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</si>
  <si>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</si>
  <si>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</si>
  <si>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</si>
  <si>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</si>
  <si>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</si>
  <si>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</si>
  <si>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</si>
  <si>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</si>
  <si>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</si>
  <si>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</si>
  <si>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</si>
  <si>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</si>
  <si>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</si>
  <si>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</si>
  <si>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</si>
  <si>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</si>
  <si>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</si>
  <si>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</si>
  <si>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</si>
  <si>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</si>
  <si>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</si>
  <si>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</si>
  <si>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</si>
  <si>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</si>
  <si>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</si>
  <si>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</si>
  <si>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</si>
  <si>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</si>
  <si>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</si>
  <si>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</si>
  <si>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</si>
  <si>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</si>
  <si>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</si>
  <si>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</si>
  <si>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</si>
  <si>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</si>
  <si>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</si>
  <si>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</si>
  <si>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</si>
  <si>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</si>
  <si>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</si>
  <si>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</si>
  <si>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</si>
  <si>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</si>
  <si>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</si>
  <si>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</si>
  <si>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</si>
  <si>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</si>
  <si>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</si>
  <si>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</si>
  <si>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</si>
  <si>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</si>
  <si>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</si>
  <si>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</si>
  <si>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</si>
  <si>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</si>
  <si>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</si>
  <si>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</si>
  <si>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</si>
  <si>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</si>
  <si>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</si>
  <si>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</si>
  <si>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</si>
  <si>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</si>
  <si>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</si>
  <si>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</si>
  <si>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</si>
  <si>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</si>
  <si>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</si>
  <si>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</si>
  <si>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</si>
  <si>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</si>
  <si>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</si>
  <si>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</si>
  <si>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</si>
  <si>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</si>
  <si>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</si>
  <si>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</si>
  <si>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</si>
  <si>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</si>
  <si>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</si>
  <si>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</si>
  <si>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</si>
  <si>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</si>
  <si>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</si>
  <si>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</si>
  <si>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</si>
  <si>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</si>
  <si>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</si>
  <si>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</si>
  <si>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</si>
  <si>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</si>
  <si>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</si>
  <si>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</si>
  <si>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</si>
  <si>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</si>
  <si>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</si>
  <si>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</si>
  <si>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</si>
  <si>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</si>
  <si>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</si>
  <si>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</si>
  <si>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</si>
  <si>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</si>
  <si>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</si>
  <si>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</si>
  <si>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</si>
  <si>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</si>
  <si>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</si>
  <si>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</si>
  <si>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</si>
  <si>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</si>
  <si>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</si>
  <si>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</si>
  <si>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</si>
  <si>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</si>
  <si>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</si>
  <si>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</si>
  <si>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</si>
  <si>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</si>
  <si>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</si>
  <si>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</si>
  <si>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</si>
  <si>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</si>
  <si>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</si>
  <si>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</si>
  <si>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</si>
  <si>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</si>
  <si>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</si>
  <si>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</si>
  <si>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</si>
  <si>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</si>
  <si>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</si>
  <si>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</si>
  <si>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</si>
  <si>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</si>
  <si>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</si>
  <si>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</si>
  <si>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</si>
  <si>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</si>
  <si>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</si>
  <si>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</si>
  <si>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</si>
  <si>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</si>
  <si>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</si>
  <si>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</si>
  <si>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</si>
  <si>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</si>
  <si>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</si>
  <si>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</si>
  <si>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</si>
  <si>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</si>
  <si>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</si>
  <si>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</si>
  <si>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</si>
  <si>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</si>
  <si>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</si>
  <si>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</si>
  <si>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</si>
  <si>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</si>
  <si>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</si>
  <si>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</si>
  <si>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</si>
  <si>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</si>
  <si>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</si>
  <si>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</si>
  <si>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</si>
  <si>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</si>
  <si>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</si>
  <si>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</si>
  <si>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</si>
  <si>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</si>
  <si>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</si>
  <si>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</si>
  <si>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</si>
  <si>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</si>
  <si>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</si>
  <si>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</si>
  <si>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</si>
  <si>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</si>
  <si>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</si>
  <si>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</si>
  <si>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</si>
  <si>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</si>
  <si>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</si>
  <si>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</si>
  <si>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</si>
  <si>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</si>
  <si>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</si>
  <si>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</si>
  <si>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</si>
  <si>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</si>
  <si>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</si>
  <si>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</si>
  <si>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</si>
  <si>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</si>
  <si>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</si>
  <si>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</si>
  <si>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</si>
  <si>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</si>
  <si>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</si>
  <si>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</si>
  <si>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</si>
  <si>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</si>
  <si>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</si>
  <si>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</si>
  <si>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</si>
  <si>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</si>
  <si>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</si>
  <si>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</si>
  <si>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</si>
  <si>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</si>
  <si>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</si>
  <si>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</si>
  <si>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</si>
  <si>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</si>
  <si>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</si>
  <si>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</si>
  <si>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</si>
  <si>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</si>
  <si>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</si>
  <si>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</si>
  <si>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</si>
  <si>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</si>
  <si>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</si>
  <si>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</si>
  <si>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</si>
  <si>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</si>
  <si>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</si>
  <si>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</si>
  <si>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</si>
  <si>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</si>
  <si>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</si>
  <si>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</si>
  <si>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</si>
  <si>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</si>
  <si>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</si>
  <si>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</si>
  <si>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</si>
  <si>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</si>
  <si>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</si>
  <si>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</si>
  <si>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</si>
  <si>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</si>
  <si>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</si>
  <si>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</si>
  <si>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</si>
  <si>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</si>
  <si>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</si>
  <si>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</si>
  <si>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</si>
  <si>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</si>
  <si>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</si>
  <si>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</si>
  <si>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</si>
  <si>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</si>
  <si>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</si>
  <si>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</si>
  <si>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</si>
  <si>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</si>
  <si>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</si>
  <si>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</si>
  <si>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</si>
  <si>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</si>
  <si>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</si>
  <si>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</si>
  <si>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</si>
  <si>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</si>
  <si>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</si>
  <si>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</si>
  <si>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</si>
  <si>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</si>
  <si>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</si>
  <si>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</si>
  <si>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</si>
  <si>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</si>
  <si>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</si>
  <si>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</si>
  <si>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</si>
  <si>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</si>
  <si>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</si>
  <si>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</si>
  <si>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</si>
  <si>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</si>
  <si>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</si>
  <si>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</si>
  <si>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</si>
  <si>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</si>
  <si>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</si>
  <si>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</si>
  <si>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</si>
  <si>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</si>
  <si>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</si>
  <si>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</si>
  <si>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</si>
  <si>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</si>
  <si>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</si>
  <si>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</si>
  <si>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</si>
  <si>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</si>
  <si>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</si>
  <si>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</si>
  <si>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</si>
  <si>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</si>
  <si>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</si>
  <si>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</si>
  <si>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</si>
  <si>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</si>
  <si>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</si>
  <si>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</si>
  <si>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</si>
  <si>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</si>
  <si>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</si>
  <si>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</si>
  <si>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</si>
  <si>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</si>
  <si>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</si>
  <si>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</si>
  <si>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</si>
  <si>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</si>
  <si>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</si>
  <si>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</si>
  <si>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</si>
  <si>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</si>
  <si>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</si>
  <si>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</si>
  <si>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</si>
  <si>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</si>
  <si>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</si>
  <si>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</si>
  <si>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</si>
  <si>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</si>
  <si>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</si>
  <si>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</si>
  <si>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</si>
  <si>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</si>
  <si>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</si>
  <si>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</si>
  <si>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</si>
  <si>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</si>
  <si>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</si>
  <si>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</si>
  <si>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</si>
  <si>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</si>
  <si>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</si>
  <si>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</si>
  <si>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</si>
  <si>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</si>
  <si>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</si>
  <si>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</si>
  <si>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</si>
  <si>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</si>
  <si>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</si>
  <si>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</si>
  <si>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</si>
  <si>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</si>
  <si>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</si>
  <si>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</si>
  <si>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</si>
  <si>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</si>
  <si>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</si>
  <si>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</si>
  <si>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</si>
  <si>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</si>
  <si>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</si>
  <si>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</si>
  <si>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</si>
  <si>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</si>
  <si>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</si>
  <si>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</si>
  <si>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</si>
  <si>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</si>
  <si>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</si>
  <si>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</si>
  <si>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</si>
  <si>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</si>
  <si>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</si>
  <si>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</si>
  <si>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</si>
  <si>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</si>
  <si>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</si>
  <si>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</si>
  <si>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</si>
  <si>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</si>
  <si>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</si>
  <si>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</si>
  <si>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</si>
  <si>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</si>
  <si>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</si>
  <si>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</si>
  <si>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</si>
  <si>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</si>
  <si>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</si>
  <si>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</si>
  <si>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</si>
  <si>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</si>
  <si>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</si>
  <si>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</si>
  <si>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</si>
  <si>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</si>
  <si>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</si>
  <si>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</si>
  <si>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</si>
  <si>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</si>
  <si>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</si>
  <si>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</si>
  <si>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</si>
  <si>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</si>
  <si>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</si>
  <si>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</si>
  <si>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</si>
  <si>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</si>
  <si>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</si>
  <si>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</si>
  <si>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</si>
  <si>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</si>
  <si>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</si>
  <si>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</si>
  <si>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</si>
  <si>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</si>
  <si>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</si>
  <si>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</si>
  <si>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</si>
  <si>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</si>
  <si>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</si>
  <si>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</si>
  <si>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</si>
  <si>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</si>
  <si>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</si>
  <si>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</si>
  <si>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</si>
  <si>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</si>
  <si>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</si>
  <si>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</si>
  <si>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</si>
  <si>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</si>
  <si>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</si>
  <si>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</si>
  <si>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</si>
  <si>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</si>
  <si>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</si>
  <si>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</si>
  <si>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</si>
  <si>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</si>
  <si>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</si>
  <si>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</si>
  <si>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</si>
  <si>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</si>
  <si>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</si>
  <si>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</si>
  <si>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</si>
  <si>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</si>
  <si>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</si>
  <si>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</si>
  <si>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</si>
  <si>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</si>
  <si>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</si>
  <si>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</si>
  <si>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</si>
  <si>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</si>
  <si>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</si>
  <si>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</si>
  <si>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</si>
  <si>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</si>
  <si>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</si>
  <si>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</si>
  <si>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</si>
  <si>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</si>
  <si>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</si>
  <si>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</si>
  <si>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</si>
  <si>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</si>
  <si>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</si>
  <si>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</si>
  <si>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</si>
  <si>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</si>
  <si>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</si>
  <si>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</si>
  <si>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</si>
  <si>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</si>
  <si>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</si>
  <si>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</si>
  <si>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</si>
  <si>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</si>
  <si>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</si>
  <si>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</si>
  <si>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</si>
  <si>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</si>
  <si>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</si>
  <si>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</si>
  <si>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</si>
  <si>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</si>
  <si>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</si>
  <si>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</si>
  <si>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</si>
  <si>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</si>
  <si>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</si>
  <si>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</si>
  <si>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</si>
  <si>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</si>
  <si>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</si>
  <si>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</si>
  <si>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</si>
  <si>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</si>
  <si>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</si>
  <si>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</si>
  <si>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</si>
  <si>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</si>
  <si>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</si>
  <si>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</si>
  <si>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</si>
  <si>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</si>
  <si>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</si>
  <si>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</si>
  <si>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</si>
  <si>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</si>
  <si>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</si>
  <si>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</si>
  <si>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</si>
  <si>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</si>
  <si>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</si>
  <si>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</si>
  <si>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</si>
  <si>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</si>
  <si>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</si>
  <si>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</si>
  <si>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</si>
  <si>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</si>
  <si>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</si>
  <si>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</si>
  <si>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</si>
  <si>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</si>
  <si>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</si>
  <si>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</si>
  <si>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</si>
  <si>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</si>
  <si>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</si>
  <si>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</si>
  <si>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</si>
  <si>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</si>
  <si>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</si>
  <si>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</si>
  <si>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</si>
  <si>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</si>
  <si>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</si>
  <si>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</si>
  <si>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</si>
  <si>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</si>
  <si>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</si>
  <si>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</si>
  <si>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</si>
  <si>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</si>
  <si>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</si>
  <si>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</si>
  <si>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</si>
  <si>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</si>
  <si>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</si>
  <si>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</si>
  <si>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</si>
  <si>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</si>
  <si>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</si>
  <si>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</si>
  <si>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</si>
  <si>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</si>
  <si>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</si>
  <si>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</si>
  <si>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</si>
  <si>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</si>
  <si>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</si>
  <si>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</si>
  <si>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</si>
  <si>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</si>
  <si>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</si>
  <si>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</si>
  <si>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</si>
  <si>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</si>
  <si>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</si>
  <si>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</si>
  <si>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</si>
  <si>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</si>
  <si>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</si>
  <si>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</si>
  <si>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</si>
  <si>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</si>
  <si>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</si>
  <si>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</si>
  <si>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</si>
  <si>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</si>
  <si>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</si>
  <si>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</si>
  <si>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</si>
  <si>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</si>
  <si>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</si>
  <si>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</si>
  <si>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</si>
  <si>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</si>
  <si>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</si>
  <si>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</si>
  <si>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</si>
  <si>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</si>
  <si>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</si>
  <si>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</si>
  <si>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</si>
  <si>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</si>
  <si>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</si>
  <si>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</si>
  <si>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</si>
  <si>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</si>
  <si>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</si>
  <si>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</si>
  <si>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</si>
  <si>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</si>
  <si>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</si>
  <si>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</si>
  <si>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</si>
  <si>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</si>
  <si>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</si>
  <si>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</si>
  <si>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</si>
  <si>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</si>
  <si>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</si>
  <si>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</si>
  <si>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</si>
  <si>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</si>
  <si>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</si>
  <si>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</si>
  <si>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</si>
  <si>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</si>
  <si>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</si>
  <si>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</si>
  <si>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</si>
  <si>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</si>
  <si>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</si>
  <si>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</si>
  <si>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</si>
  <si>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</si>
  <si>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</si>
  <si>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</si>
  <si>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</si>
  <si>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</si>
  <si>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</si>
  <si>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</si>
  <si>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</si>
  <si>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</si>
  <si>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</si>
  <si>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</si>
  <si>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</si>
  <si>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</si>
  <si>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</si>
  <si>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</si>
  <si>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</si>
  <si>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</si>
  <si>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</si>
  <si>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</si>
  <si>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</si>
  <si>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</si>
  <si>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</si>
  <si>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</si>
  <si>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</si>
  <si>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</si>
  <si>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</si>
  <si>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</si>
  <si>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</si>
  <si>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</si>
  <si>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</si>
  <si>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</si>
  <si>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</si>
  <si>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</si>
  <si>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</si>
  <si>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</si>
  <si>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</si>
  <si>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</si>
  <si>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</si>
  <si>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</si>
  <si>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</si>
  <si>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</si>
  <si>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</si>
  <si>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</si>
  <si>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</si>
  <si>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</si>
  <si>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</si>
  <si>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</si>
  <si>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</si>
  <si>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</si>
  <si>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</si>
  <si>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</si>
  <si>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</si>
  <si>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</si>
  <si>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</si>
  <si>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</si>
  <si>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</si>
  <si>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</si>
  <si>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</si>
  <si>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</si>
  <si>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</si>
  <si>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</si>
  <si>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</si>
  <si>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</si>
  <si>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</si>
  <si>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</si>
  <si>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</si>
  <si>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</si>
  <si>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</si>
  <si>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</si>
  <si>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</si>
  <si>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</si>
  <si>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</si>
  <si>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</si>
  <si>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</si>
  <si>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</si>
  <si>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</si>
  <si>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</si>
  <si>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</si>
  <si>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</si>
  <si>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</si>
  <si>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</si>
  <si>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</si>
  <si>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</si>
  <si>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</si>
  <si>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</si>
  <si>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</si>
  <si>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</si>
  <si>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</si>
  <si>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</si>
  <si>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</si>
  <si>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</si>
  <si>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</si>
  <si>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</si>
  <si>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</si>
  <si>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</si>
  <si>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</si>
  <si>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</si>
  <si>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</si>
  <si>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</si>
  <si>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</si>
  <si>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</si>
  <si>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</si>
  <si>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</si>
  <si>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</si>
  <si>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</si>
  <si>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</si>
  <si>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</si>
  <si>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</si>
  <si>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</si>
  <si>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</si>
  <si>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</si>
  <si>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</si>
  <si>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</si>
  <si>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</si>
  <si>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</si>
  <si>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</si>
  <si>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</si>
  <si>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</si>
  <si>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</si>
  <si>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</si>
  <si>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</si>
  <si>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</si>
  <si>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</si>
  <si>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</si>
  <si>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</si>
  <si>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</si>
  <si>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</si>
  <si>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</si>
  <si>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</si>
  <si>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</si>
  <si>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</si>
  <si>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</si>
  <si>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</si>
  <si>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</si>
  <si>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</si>
  <si>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</si>
  <si>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</si>
  <si>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</si>
  <si>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</si>
  <si>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</si>
  <si>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</si>
  <si>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</si>
  <si>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</si>
  <si>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</si>
  <si>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</si>
  <si>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</si>
  <si>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</si>
  <si>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</si>
  <si>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</si>
  <si>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</si>
  <si>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</si>
  <si>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</si>
  <si>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</si>
  <si>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</si>
  <si>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</si>
  <si>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</si>
  <si>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</si>
  <si>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</si>
  <si>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</si>
  <si>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</si>
  <si>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</si>
  <si>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</si>
  <si>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</si>
  <si>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</si>
  <si>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</si>
  <si>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</si>
  <si>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</si>
  <si>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</si>
  <si>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</si>
  <si>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</si>
  <si>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</si>
  <si>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</si>
  <si>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</si>
  <si>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</si>
  <si>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</si>
  <si>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</si>
  <si>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</si>
  <si>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</si>
  <si>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</si>
  <si>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</si>
  <si>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</si>
  <si>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</si>
  <si>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</si>
  <si>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</si>
  <si>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</si>
  <si>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</si>
  <si>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</si>
  <si>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</si>
  <si>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</si>
  <si>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</si>
  <si>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</si>
  <si>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</si>
  <si>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</si>
  <si>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</si>
  <si>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</si>
  <si>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</si>
  <si>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</si>
  <si>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</si>
  <si>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</si>
  <si>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</si>
  <si>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</si>
  <si>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</si>
  <si>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</si>
  <si>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</si>
  <si>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</si>
  <si>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</si>
  <si>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</si>
  <si>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</si>
  <si>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</si>
  <si>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</si>
  <si>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</si>
  <si>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</si>
  <si>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</si>
  <si>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</si>
  <si>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</si>
  <si>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</si>
  <si>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</si>
  <si>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</si>
  <si>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</si>
  <si>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</si>
  <si>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</si>
  <si>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</si>
  <si>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</si>
  <si>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</si>
  <si>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</si>
  <si>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</si>
  <si>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</si>
  <si>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</si>
  <si>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</si>
  <si>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</si>
  <si>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</si>
  <si>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</si>
  <si>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</si>
  <si>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</si>
  <si>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</si>
  <si>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</si>
  <si>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</si>
  <si>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</si>
  <si>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</si>
  <si>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</si>
  <si>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</si>
  <si>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</si>
  <si>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</si>
  <si>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</si>
  <si>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</si>
  <si>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</si>
  <si>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</si>
  <si>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</si>
  <si>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</si>
  <si>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</si>
  <si>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</si>
  <si>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</si>
  <si>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</si>
  <si>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</si>
  <si>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</si>
  <si>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</si>
  <si>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</si>
  <si>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</si>
  <si>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</si>
  <si>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</si>
  <si>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</si>
  <si>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</si>
  <si>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</si>
  <si>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</si>
  <si>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</si>
  <si>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</si>
  <si>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</si>
  <si>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</si>
  <si>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</si>
  <si>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</si>
  <si>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</si>
  <si>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</si>
  <si>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</si>
  <si>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</si>
  <si>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</si>
  <si>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</si>
  <si>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</si>
  <si>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</si>
  <si>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</si>
  <si>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</si>
  <si>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</si>
  <si>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</si>
  <si>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</si>
  <si>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</si>
  <si>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</si>
  <si>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</si>
  <si>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</si>
  <si>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</si>
  <si>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</si>
  <si>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</si>
  <si>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</si>
  <si>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</si>
  <si>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</si>
  <si>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</si>
  <si>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</si>
  <si>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</si>
  <si>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</si>
  <si>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</si>
  <si>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</si>
  <si>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</si>
  <si>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</si>
  <si>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</si>
  <si>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</si>
  <si>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</si>
  <si>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</si>
  <si>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</si>
  <si>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</si>
  <si>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</si>
  <si>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</si>
  <si>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</si>
  <si>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</si>
  <si>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</si>
  <si>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</si>
  <si>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</si>
  <si>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</si>
  <si>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</si>
  <si>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</si>
  <si>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</si>
  <si>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</si>
  <si>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</si>
  <si>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</si>
  <si>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</si>
  <si>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</si>
  <si>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</si>
  <si>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</si>
  <si>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</si>
  <si>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</si>
  <si>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</si>
  <si>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</si>
  <si>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</si>
  <si>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</si>
  <si>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</si>
  <si>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</si>
  <si>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</si>
  <si>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</si>
  <si>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</si>
  <si>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</si>
  <si>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</si>
  <si>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</si>
  <si>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</si>
  <si>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</si>
  <si>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</si>
  <si>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</si>
  <si>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</si>
  <si>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</si>
  <si>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</si>
  <si>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</si>
  <si>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</si>
  <si>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</si>
  <si>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</si>
  <si>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</si>
  <si>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</si>
  <si>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</si>
  <si>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</si>
  <si>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</si>
  <si>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</si>
  <si>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</si>
  <si>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</si>
  <si>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</si>
  <si>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</si>
  <si>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</si>
  <si>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</si>
  <si>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</si>
  <si>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</si>
  <si>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</si>
  <si>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</si>
  <si>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</si>
  <si>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</si>
  <si>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</si>
  <si>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</si>
  <si>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</si>
  <si>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</si>
  <si>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</si>
  <si>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</si>
  <si>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</si>
  <si>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</si>
  <si>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</si>
  <si>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</si>
  <si>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</si>
  <si>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</si>
  <si>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</si>
  <si>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</si>
  <si>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</si>
  <si>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</si>
  <si>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</si>
  <si>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</si>
  <si>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</si>
  <si>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</si>
  <si>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</si>
  <si>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</si>
  <si>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</si>
  <si>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</si>
  <si>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</si>
  <si>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</si>
  <si>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</si>
  <si>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</si>
  <si>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</si>
  <si>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</si>
  <si>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</si>
  <si>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</si>
  <si>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</si>
  <si>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</si>
  <si>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</si>
  <si>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</si>
  <si>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</si>
  <si>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</si>
  <si>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</si>
  <si>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</si>
  <si>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</si>
  <si>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</si>
  <si>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</si>
  <si>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</si>
  <si>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</si>
  <si>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</si>
  <si>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</si>
  <si>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</si>
  <si>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</si>
  <si>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</si>
  <si>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</si>
  <si>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</si>
  <si>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</si>
  <si>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</si>
  <si>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</si>
  <si>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</si>
  <si>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</si>
  <si>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</si>
  <si>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</si>
  <si>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</si>
  <si>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</si>
  <si>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</si>
  <si>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</si>
  <si>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</si>
  <si>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</si>
  <si>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</si>
  <si>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</si>
  <si>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</si>
  <si>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</si>
  <si>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</si>
  <si>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</si>
  <si>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</si>
  <si>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</si>
  <si>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</si>
  <si>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</si>
  <si>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</si>
  <si>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</si>
  <si>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</si>
  <si>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</si>
  <si>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</si>
  <si>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</si>
  <si>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</si>
  <si>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</si>
  <si>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</si>
  <si>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</si>
  <si>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</si>
  <si>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</si>
  <si>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</si>
  <si>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</si>
  <si>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</si>
  <si>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</si>
  <si>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</si>
  <si>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</si>
  <si>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</si>
  <si>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</si>
  <si>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</si>
  <si>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</si>
  <si>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</si>
  <si>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</si>
  <si>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</si>
  <si>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</si>
  <si>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</si>
  <si>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</si>
  <si>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</si>
  <si>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</si>
  <si>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</si>
  <si>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</si>
  <si>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</si>
  <si>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</si>
  <si>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</si>
  <si>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</si>
  <si>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</si>
  <si>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</si>
  <si>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</si>
  <si>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</si>
  <si>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</si>
  <si>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</si>
  <si>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</si>
  <si>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</si>
  <si>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</si>
  <si>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</si>
  <si>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</si>
  <si>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</si>
  <si>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</si>
  <si>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</si>
  <si>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</si>
  <si>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</si>
  <si>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</si>
  <si>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</si>
  <si>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</si>
  <si>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</si>
  <si>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</si>
  <si>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</si>
  <si>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</si>
  <si>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</si>
  <si>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</si>
  <si>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</si>
  <si>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</si>
  <si>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</si>
  <si>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</si>
  <si>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</si>
  <si>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</si>
  <si>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</si>
  <si>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</si>
  <si>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</si>
  <si>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</si>
  <si>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</si>
  <si>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</si>
  <si>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</si>
  <si>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</si>
  <si>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</si>
  <si>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</si>
  <si>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</si>
  <si>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</si>
  <si>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</si>
  <si>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</si>
  <si>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</si>
  <si>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</si>
  <si>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</si>
  <si>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</si>
  <si>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</si>
  <si>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</si>
  <si>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</si>
  <si>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</si>
  <si>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</si>
  <si>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</si>
  <si>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</si>
  <si>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</si>
  <si>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</si>
  <si>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</si>
  <si>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</si>
  <si>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</si>
  <si>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</si>
  <si>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</si>
  <si>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</si>
  <si>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</si>
  <si>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</si>
  <si>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</si>
  <si>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</si>
  <si>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</si>
  <si>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</si>
  <si>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</si>
  <si>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</si>
  <si>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</si>
  <si>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</si>
  <si>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</si>
  <si>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</si>
  <si>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</si>
  <si>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</si>
  <si>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</si>
  <si>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</si>
  <si>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</si>
  <si>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</si>
  <si>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</si>
  <si>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</si>
  <si>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</si>
  <si>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</si>
  <si>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</si>
  <si>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</si>
  <si>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</si>
  <si>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</si>
  <si>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</si>
  <si>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</si>
  <si>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</si>
  <si>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</si>
  <si>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</si>
  <si>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</si>
  <si>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</si>
  <si>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</si>
  <si>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</si>
  <si>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</si>
  <si>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</si>
  <si>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</si>
  <si>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</si>
  <si>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</si>
  <si>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</si>
  <si>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</si>
  <si>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</si>
  <si>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</si>
  <si>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</si>
  <si>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</si>
  <si>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</si>
  <si>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</si>
  <si>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</si>
  <si>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</si>
  <si>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</si>
  <si>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</si>
  <si>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</si>
  <si>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</si>
  <si>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</si>
  <si>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</si>
  <si>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</si>
  <si>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</si>
  <si>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</si>
  <si>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</si>
  <si>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</si>
  <si>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</si>
  <si>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</si>
  <si>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</si>
  <si>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</si>
  <si>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</si>
  <si>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</si>
  <si>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</si>
  <si>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</si>
  <si>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</si>
  <si>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</si>
  <si>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</si>
  <si>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</si>
  <si>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</si>
  <si>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</si>
  <si>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</si>
  <si>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</si>
  <si>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</si>
  <si>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</si>
  <si>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</si>
  <si>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</si>
  <si>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</si>
  <si>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</si>
  <si>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</si>
  <si>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</si>
  <si>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</si>
  <si>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</si>
  <si>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</si>
  <si>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</si>
  <si>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</si>
  <si>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</si>
  <si>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</si>
  <si>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</si>
  <si>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</si>
  <si>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</si>
  <si>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</si>
  <si>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</si>
  <si>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</si>
  <si>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</si>
  <si>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</si>
  <si>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</si>
  <si>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</si>
  <si>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</si>
  <si>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</si>
  <si>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</si>
  <si>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</si>
  <si>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</si>
  <si>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</si>
  <si>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</si>
  <si>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</si>
  <si>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</si>
  <si>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</si>
  <si>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</si>
  <si>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</si>
  <si>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</si>
  <si>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</si>
  <si>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</si>
  <si>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</si>
  <si>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</si>
  <si>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</si>
  <si>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</si>
  <si>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</si>
  <si>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</si>
  <si>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</si>
  <si>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</si>
  <si>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</si>
  <si>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</si>
  <si>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</si>
  <si>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</si>
  <si>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</si>
  <si>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</si>
  <si>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</si>
  <si>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</si>
  <si>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</si>
  <si>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</si>
  <si>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</si>
  <si>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</si>
  <si>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</si>
  <si>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</si>
  <si>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</si>
  <si>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</si>
  <si>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</si>
  <si>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</si>
  <si>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</si>
  <si>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</si>
  <si>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</si>
  <si>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</si>
  <si>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</si>
  <si>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</si>
  <si>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</si>
  <si>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</si>
  <si>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</si>
  <si>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</si>
  <si>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</si>
  <si>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</si>
  <si>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</si>
  <si>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</si>
  <si>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</si>
  <si>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</si>
  <si>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</si>
  <si>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</si>
  <si>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</si>
  <si>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</si>
  <si>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</si>
  <si>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</si>
  <si>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</si>
  <si>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</si>
  <si>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</si>
  <si>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</si>
  <si>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</si>
  <si>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</si>
  <si>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</si>
  <si>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</si>
  <si>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</si>
  <si>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</si>
  <si>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</si>
  <si>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</si>
  <si>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</si>
  <si>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</si>
  <si>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</si>
  <si>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</si>
  <si>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</si>
  <si>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</si>
  <si>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</si>
  <si>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</si>
  <si>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</si>
  <si>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</si>
  <si>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</si>
  <si>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</si>
  <si>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</si>
  <si>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</si>
  <si>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</si>
  <si>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</si>
  <si>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</si>
  <si>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</si>
  <si>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</si>
  <si>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</si>
  <si>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</si>
  <si>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</si>
  <si>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</si>
  <si>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</si>
  <si>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</si>
  <si>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</si>
  <si>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</si>
  <si>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</si>
  <si>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</si>
  <si>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</si>
  <si>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</si>
  <si>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</si>
  <si>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</si>
  <si>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</si>
  <si>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</si>
  <si>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</si>
  <si>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</si>
  <si>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</si>
  <si>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</si>
  <si>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</si>
  <si>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</si>
  <si>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</si>
  <si>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</si>
  <si>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</si>
  <si>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</si>
  <si>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</si>
  <si>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</si>
  <si>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</si>
  <si>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</si>
  <si>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</si>
  <si>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</si>
  <si>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</si>
  <si>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</si>
  <si>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</si>
  <si>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</si>
  <si>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</si>
  <si>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</si>
  <si>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</si>
  <si>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</si>
  <si>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</si>
  <si>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</si>
  <si>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</si>
  <si>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</si>
  <si>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</si>
  <si>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</si>
  <si>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</si>
  <si>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</si>
  <si>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</si>
  <si>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</si>
  <si>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</si>
  <si>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</si>
  <si>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</si>
  <si>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</si>
  <si>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</si>
  <si>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</si>
  <si>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</si>
  <si>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</si>
  <si>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</si>
  <si>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</si>
  <si>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</si>
  <si>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</si>
  <si>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</si>
  <si>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</si>
  <si>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</si>
  <si>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</si>
  <si>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</si>
  <si>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</si>
  <si>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</si>
  <si>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</si>
  <si>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</si>
  <si>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</si>
  <si>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</si>
  <si>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</si>
  <si>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</si>
  <si>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</si>
  <si>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</si>
  <si>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</si>
  <si>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</si>
  <si>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</si>
  <si>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</si>
  <si>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</si>
  <si>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</si>
  <si>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</si>
  <si>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</si>
  <si>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</si>
  <si>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</si>
  <si>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</si>
  <si>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</si>
  <si>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</si>
  <si>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</si>
  <si>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</si>
  <si>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</si>
  <si>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</si>
  <si>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</si>
  <si>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</si>
  <si>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</si>
  <si>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</si>
  <si>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</si>
  <si>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</si>
  <si>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</si>
  <si>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</si>
  <si>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</si>
  <si>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</si>
  <si>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</si>
  <si>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</si>
  <si>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</si>
  <si>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</si>
  <si>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</si>
  <si>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</si>
  <si>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</si>
  <si>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</si>
  <si>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</si>
  <si>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</si>
  <si>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</si>
  <si>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</si>
  <si>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</si>
  <si>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</si>
  <si>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</si>
  <si>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</si>
  <si>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</si>
  <si>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</si>
  <si>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</si>
  <si>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</si>
  <si>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</si>
  <si>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</si>
  <si>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</si>
  <si>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</si>
  <si>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</si>
  <si>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</si>
  <si>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</si>
  <si>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</si>
  <si>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</si>
  <si>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</si>
  <si>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</si>
  <si>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</si>
  <si>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</si>
  <si>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</si>
  <si>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</si>
  <si>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</si>
  <si>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</si>
  <si>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</si>
  <si>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</si>
  <si>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</si>
  <si>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</si>
  <si>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</si>
  <si>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</si>
  <si>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</si>
  <si>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</si>
  <si>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</si>
  <si>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</si>
  <si>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</si>
  <si>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</si>
  <si>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</si>
  <si>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</si>
  <si>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</si>
  <si>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</si>
  <si>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</si>
  <si>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</si>
  <si>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</si>
  <si>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</si>
  <si>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</si>
  <si>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</si>
  <si>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</si>
  <si>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</si>
  <si>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</si>
  <si>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</si>
  <si>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</si>
  <si>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</si>
  <si>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</si>
  <si>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</si>
  <si>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</si>
  <si>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</si>
  <si>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</si>
  <si>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</si>
  <si>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</si>
  <si>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</si>
  <si>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</si>
  <si>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</si>
  <si>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</si>
  <si>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</si>
  <si>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</si>
  <si>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</si>
  <si>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</si>
  <si>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</si>
  <si>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</si>
  <si>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</si>
  <si>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</si>
  <si>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</si>
  <si>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</si>
  <si>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</si>
  <si>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</si>
  <si>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</si>
  <si>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</si>
  <si>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</si>
  <si>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</si>
  <si>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</si>
  <si>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</si>
  <si>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</si>
  <si>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</si>
  <si>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</si>
  <si>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</si>
  <si>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</si>
  <si>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</si>
  <si>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</si>
  <si>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</si>
  <si>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</si>
  <si>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</si>
  <si>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</si>
  <si>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</si>
  <si>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</si>
  <si>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</si>
  <si>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</si>
  <si>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</si>
  <si>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</si>
  <si>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</si>
  <si>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</si>
  <si>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</si>
  <si>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</si>
  <si>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</si>
  <si>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</si>
  <si>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</si>
  <si>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</si>
  <si>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</si>
  <si>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</si>
  <si>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</si>
  <si>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</si>
  <si>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</si>
  <si>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</si>
  <si>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</si>
  <si>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</si>
  <si>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</si>
  <si>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</si>
  <si>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</si>
  <si>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</si>
  <si>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</si>
  <si>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</si>
  <si>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</si>
  <si>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</si>
  <si>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</si>
  <si>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</si>
  <si>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</si>
  <si>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</si>
  <si>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</si>
  <si>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</si>
  <si>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</si>
  <si>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</si>
  <si>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</si>
  <si>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</si>
  <si>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</si>
  <si>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</si>
  <si>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</si>
  <si>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</si>
  <si>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</si>
  <si>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</si>
  <si>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</si>
  <si>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</si>
  <si>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</si>
  <si>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</si>
  <si>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</si>
  <si>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</si>
  <si>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</si>
  <si>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</si>
  <si>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</si>
  <si>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</si>
  <si>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</si>
  <si>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</si>
  <si>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</si>
  <si>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</si>
  <si>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</si>
  <si>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</si>
  <si>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</si>
  <si>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</si>
  <si>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</si>
  <si>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</si>
  <si>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</si>
  <si>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</si>
  <si>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</si>
  <si>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</si>
  <si>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</si>
  <si>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</si>
  <si>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</si>
  <si>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</si>
  <si>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</si>
  <si>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</si>
  <si>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</si>
  <si>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</si>
  <si>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</si>
  <si>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</si>
  <si>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</si>
  <si>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</si>
  <si>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</si>
  <si>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</si>
  <si>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</si>
  <si>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</si>
  <si>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</si>
  <si>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</si>
  <si>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</si>
  <si>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</si>
  <si>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</si>
  <si>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</si>
  <si>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</si>
  <si>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</si>
  <si>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</si>
  <si>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</si>
  <si>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</si>
  <si>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</si>
  <si>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</si>
  <si>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</si>
  <si>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</si>
  <si>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</si>
  <si>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</si>
  <si>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</si>
  <si>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</si>
  <si>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</si>
  <si>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</si>
  <si>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</si>
  <si>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</si>
  <si>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</si>
  <si>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</si>
  <si>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</si>
  <si>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</si>
  <si>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</si>
  <si>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</si>
  <si>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</si>
  <si>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</si>
  <si>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</si>
  <si>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</si>
  <si>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</si>
  <si>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</si>
  <si>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</si>
  <si>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</si>
  <si>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</si>
  <si>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</si>
  <si>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</si>
  <si>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</si>
  <si>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</si>
  <si>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</si>
  <si>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</si>
  <si>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</si>
  <si>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</si>
  <si>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</si>
  <si>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</si>
  <si>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</si>
  <si>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</si>
  <si>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</si>
  <si>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</si>
  <si>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</si>
  <si>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</si>
  <si>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</si>
  <si>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</si>
  <si>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</si>
  <si>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</si>
  <si>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</si>
  <si>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</si>
  <si>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</si>
  <si>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</si>
  <si>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</si>
  <si>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</si>
  <si>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</si>
  <si>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</si>
  <si>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</si>
  <si>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</si>
  <si>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</si>
  <si>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</si>
  <si>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</si>
  <si>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</si>
  <si>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</si>
  <si>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</si>
  <si>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</si>
  <si>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</si>
  <si>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</si>
  <si>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</si>
  <si>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</si>
  <si>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</si>
  <si>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</si>
  <si>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</si>
  <si>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</si>
  <si>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</si>
  <si>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</si>
  <si>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</si>
  <si>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</si>
  <si>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</si>
  <si>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</si>
  <si>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</si>
  <si>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</si>
  <si>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</si>
  <si>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</si>
  <si>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</si>
  <si>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</si>
  <si>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</si>
  <si>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</si>
  <si>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</si>
  <si>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</si>
  <si>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</si>
  <si>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</si>
  <si>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</si>
  <si>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</si>
  <si>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</si>
  <si>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</si>
  <si>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</si>
  <si>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</si>
  <si>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</si>
  <si>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</si>
  <si>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</si>
  <si>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</si>
  <si>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</si>
  <si>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</si>
  <si>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</si>
  <si>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</si>
  <si>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</si>
  <si>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</si>
  <si>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</si>
  <si>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</si>
  <si>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</si>
  <si>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</si>
  <si>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</si>
  <si>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</si>
  <si>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</si>
  <si>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</si>
  <si>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</si>
  <si>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</si>
  <si>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</si>
  <si>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</si>
  <si>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</si>
  <si>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</si>
  <si>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</si>
  <si>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</si>
  <si>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</si>
  <si>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</si>
  <si>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</si>
  <si>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</si>
  <si>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</si>
  <si>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</si>
  <si>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</si>
  <si>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</si>
  <si>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</si>
  <si>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</si>
  <si>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</si>
  <si>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</si>
  <si>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</si>
  <si>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</si>
  <si>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</si>
  <si>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</si>
  <si>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</si>
  <si>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</si>
  <si>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</si>
  <si>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</si>
  <si>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</si>
  <si>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</si>
  <si>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</si>
  <si>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</si>
  <si>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</si>
  <si>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</si>
  <si>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</si>
  <si>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</si>
  <si>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</si>
  <si>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</si>
  <si>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</si>
  <si>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</si>
  <si>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</si>
  <si>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</si>
  <si>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</si>
  <si>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</si>
  <si>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</si>
  <si>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</si>
  <si>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</si>
  <si>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</si>
  <si>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</si>
  <si>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</si>
  <si>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</si>
  <si>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</si>
  <si>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</si>
  <si>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</si>
  <si>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</si>
  <si>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</si>
  <si>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</si>
  <si>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</si>
  <si>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</si>
  <si>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</si>
  <si>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</si>
  <si>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</si>
  <si>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</si>
  <si>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</si>
  <si>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</si>
  <si>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</si>
  <si>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</si>
  <si>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</si>
  <si>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</si>
  <si>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</si>
  <si>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</si>
  <si>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</si>
  <si>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</si>
  <si>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</si>
  <si>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</si>
  <si>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</si>
  <si>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</si>
  <si>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</si>
  <si>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</si>
  <si>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</si>
  <si>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</si>
  <si>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</si>
  <si>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</si>
  <si>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</si>
  <si>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</si>
  <si>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</si>
  <si>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</si>
  <si>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</si>
  <si>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</si>
  <si>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</si>
  <si>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</si>
  <si>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</si>
  <si>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</si>
  <si>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</si>
  <si>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</si>
  <si>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</si>
  <si>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</si>
  <si>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</si>
  <si>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</si>
  <si>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</si>
  <si>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</si>
  <si>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</si>
  <si>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</si>
  <si>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</si>
  <si>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</si>
  <si>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</si>
  <si>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</si>
  <si>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</si>
  <si>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</si>
  <si>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</si>
  <si>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</si>
  <si>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</si>
  <si>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</si>
  <si>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</si>
  <si>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</si>
  <si>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</si>
  <si>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</si>
  <si>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</si>
  <si>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</si>
  <si>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</si>
  <si>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</si>
  <si>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</si>
  <si>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</si>
  <si>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</si>
  <si>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</si>
  <si>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</si>
  <si>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</si>
  <si>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</si>
  <si>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</si>
  <si>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</si>
  <si>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</si>
  <si>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</si>
  <si>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</si>
  <si>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</si>
  <si>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</si>
  <si>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</si>
  <si>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</si>
  <si>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</si>
  <si>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</si>
  <si>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</si>
  <si>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</si>
  <si>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</si>
  <si>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</si>
  <si>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</si>
  <si>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</si>
  <si>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</si>
  <si>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</si>
  <si>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</si>
  <si>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</si>
  <si>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</si>
  <si>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</si>
  <si>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</si>
  <si>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</si>
  <si>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</si>
  <si>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</si>
  <si>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</si>
  <si>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</si>
  <si>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</si>
  <si>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</si>
  <si>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</si>
  <si>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</si>
  <si>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</si>
  <si>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</si>
  <si>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</si>
  <si>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</si>
  <si>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</si>
  <si>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</si>
  <si>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</si>
  <si>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</si>
  <si>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</si>
  <si>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</si>
  <si>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</si>
  <si>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</si>
  <si>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</si>
  <si>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</si>
  <si>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</si>
  <si>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</si>
  <si>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</si>
  <si>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</si>
  <si>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</si>
  <si>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</si>
  <si>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</si>
  <si>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</si>
  <si>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</si>
  <si>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</si>
  <si>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</si>
  <si>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</si>
  <si>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</si>
  <si>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</si>
  <si>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</si>
  <si>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</si>
  <si>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</si>
  <si>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</si>
  <si>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</si>
  <si>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</si>
  <si>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</si>
  <si>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</si>
  <si>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</si>
  <si>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</si>
  <si>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</si>
  <si>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</si>
  <si>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</si>
  <si>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</si>
  <si>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</si>
  <si>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</si>
  <si>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</si>
  <si>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</si>
  <si>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</si>
  <si>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</si>
  <si>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</si>
  <si>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</si>
  <si>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</si>
  <si>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</si>
  <si>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</si>
  <si>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</si>
  <si>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</si>
  <si>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</si>
  <si>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</si>
  <si>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</si>
  <si>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</si>
  <si>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</si>
  <si>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</si>
  <si>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</si>
  <si>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</si>
  <si>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</si>
  <si>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</si>
  <si>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</si>
  <si>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</si>
  <si>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</si>
  <si>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</si>
  <si>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</si>
  <si>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</si>
  <si>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</si>
  <si>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</si>
  <si>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</si>
  <si>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</si>
  <si>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</si>
  <si>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</si>
  <si>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</si>
  <si>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</si>
  <si>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</si>
  <si>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</si>
  <si>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</si>
  <si>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</si>
  <si>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</si>
  <si>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</si>
  <si>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</si>
  <si>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</si>
  <si>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</si>
  <si>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</si>
  <si>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</si>
  <si>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</si>
  <si>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</si>
  <si>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</si>
  <si>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</si>
  <si>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</si>
  <si>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</si>
  <si>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</si>
  <si>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</si>
  <si>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</si>
  <si>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</si>
  <si>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</si>
  <si>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</si>
  <si>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</si>
  <si>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</si>
  <si>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</si>
  <si>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</si>
  <si>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</si>
  <si>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</si>
  <si>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</si>
  <si>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</si>
  <si>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</si>
  <si>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</si>
  <si>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</si>
  <si>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</si>
  <si>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</si>
  <si>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</si>
  <si>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</si>
  <si>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</si>
  <si>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</si>
  <si>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</si>
  <si>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</si>
  <si>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</si>
  <si>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</si>
  <si>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</si>
  <si>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</si>
  <si>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</si>
  <si>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</si>
  <si>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</si>
  <si>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</si>
  <si>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</si>
  <si>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</si>
  <si>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</si>
  <si>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</si>
  <si>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</si>
  <si>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</si>
  <si>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</si>
  <si>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</si>
  <si>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</si>
  <si>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</si>
  <si>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</si>
  <si>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</si>
  <si>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</si>
  <si>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</si>
  <si>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</si>
  <si>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</si>
  <si>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</si>
  <si>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</si>
  <si>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</si>
  <si>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</si>
  <si>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</si>
  <si>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</si>
  <si>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</si>
  <si>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</si>
  <si>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</si>
  <si>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</si>
  <si>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</si>
  <si>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</si>
  <si>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</si>
  <si>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</si>
  <si>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</si>
  <si>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</si>
  <si>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</si>
  <si>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</si>
  <si>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</si>
  <si>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</si>
  <si>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</si>
  <si>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</si>
  <si>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</si>
  <si>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</si>
  <si>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</si>
  <si>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</si>
  <si>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</si>
  <si>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</si>
  <si>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</si>
  <si>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</si>
  <si>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</si>
  <si>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</si>
  <si>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</si>
  <si>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</si>
  <si>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</si>
  <si>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</si>
  <si>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</si>
  <si>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</si>
  <si>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</si>
  <si>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</si>
  <si>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</si>
  <si>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</si>
  <si>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</si>
  <si>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</si>
  <si>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</si>
  <si>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</si>
  <si>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</si>
  <si>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</si>
  <si>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</si>
  <si>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</si>
  <si>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</si>
  <si>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</si>
  <si>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</si>
  <si>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</si>
  <si>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</si>
  <si>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</si>
  <si>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</si>
  <si>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</si>
  <si>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</si>
  <si>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</si>
  <si>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</si>
  <si>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</si>
  <si>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</si>
  <si>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</si>
  <si>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</si>
  <si>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</si>
  <si>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</si>
  <si>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</si>
  <si>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</si>
  <si>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</si>
  <si>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</si>
  <si>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</si>
  <si>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</si>
  <si>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</si>
  <si>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</si>
  <si>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</si>
  <si>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</si>
  <si>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</si>
  <si>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</si>
  <si>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</si>
  <si>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</si>
  <si>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</si>
  <si>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</si>
  <si>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</si>
  <si>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</si>
  <si>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</si>
  <si>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</si>
  <si>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</si>
  <si>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</si>
  <si>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</si>
  <si>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</si>
  <si>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</si>
  <si>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</si>
  <si>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</si>
  <si>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</si>
  <si>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</si>
  <si>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</si>
  <si>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</si>
  <si>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</si>
  <si>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</si>
  <si>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</si>
  <si>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</si>
  <si>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</si>
  <si>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</si>
  <si>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</si>
  <si>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</si>
  <si>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</si>
  <si>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</si>
  <si>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</si>
  <si>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</si>
  <si>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</si>
  <si>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</si>
  <si>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</si>
  <si>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</si>
  <si>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</si>
  <si>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</si>
  <si>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</si>
  <si>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</si>
  <si>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</si>
  <si>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</si>
  <si>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</si>
  <si>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</si>
  <si>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</si>
  <si>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</si>
  <si>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</si>
  <si>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</si>
  <si>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</si>
  <si>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</si>
  <si>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</si>
  <si>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</si>
  <si>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</si>
  <si>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</si>
  <si>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</si>
  <si>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</si>
  <si>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</si>
  <si>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</si>
  <si>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</si>
  <si>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</si>
  <si>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</si>
  <si>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</si>
  <si>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</si>
  <si>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</si>
  <si>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</si>
  <si>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</si>
  <si>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</si>
  <si>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</si>
  <si>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</si>
  <si>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</si>
  <si>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</si>
  <si>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</si>
  <si>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</si>
  <si>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</si>
  <si>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</si>
  <si>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</si>
  <si>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</si>
  <si>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</si>
  <si>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</si>
  <si>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</si>
  <si>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</si>
  <si>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</si>
  <si>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</si>
  <si>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</si>
  <si>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</si>
  <si>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</si>
  <si>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</si>
  <si>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</si>
  <si>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</si>
  <si>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</si>
  <si>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</si>
  <si>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</si>
  <si>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</si>
  <si>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</si>
  <si>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</si>
  <si>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</si>
  <si>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</si>
  <si>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</si>
  <si>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</si>
  <si>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</si>
  <si>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</si>
  <si>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</si>
  <si>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</si>
  <si>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</si>
  <si>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</si>
  <si>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</si>
  <si>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</si>
  <si>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</si>
  <si>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</si>
  <si>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</si>
  <si>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</si>
  <si>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</si>
  <si>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</si>
  <si>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</si>
  <si>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</si>
  <si>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</si>
  <si>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</si>
  <si>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</si>
  <si>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</si>
  <si>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</si>
  <si>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</si>
  <si>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</si>
  <si>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</si>
  <si>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</si>
  <si>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</si>
  <si>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</si>
  <si>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</si>
  <si>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</si>
  <si>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</si>
  <si>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</si>
  <si>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</si>
  <si>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</si>
  <si>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</si>
  <si>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</si>
  <si>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</si>
  <si>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</si>
  <si>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</si>
  <si>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</si>
  <si>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</si>
  <si>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</si>
  <si>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</si>
  <si>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</si>
  <si>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</si>
  <si>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</si>
  <si>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</si>
  <si>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</si>
  <si>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</si>
  <si>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</si>
  <si>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</si>
  <si>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</si>
  <si>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</si>
  <si>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</si>
  <si>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</si>
  <si>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</si>
  <si>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</si>
  <si>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</si>
  <si>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</si>
  <si>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</si>
  <si>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</si>
  <si>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</si>
  <si>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</si>
  <si>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</si>
  <si>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</si>
  <si>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</si>
  <si>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</si>
  <si>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</si>
  <si>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</si>
  <si>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</si>
  <si>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</si>
  <si>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</si>
  <si>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</si>
  <si>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</si>
  <si>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</si>
  <si>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</si>
  <si>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</si>
  <si>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</si>
  <si>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</si>
  <si>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</si>
  <si>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</si>
  <si>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</si>
  <si>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</si>
  <si>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</si>
  <si>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</si>
  <si>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</si>
  <si>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</si>
  <si>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</si>
  <si>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</si>
  <si>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</si>
  <si>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</si>
  <si>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</si>
  <si>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</si>
  <si>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</si>
  <si>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</si>
  <si>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</si>
  <si>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</si>
  <si>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</si>
  <si>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</si>
  <si>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</si>
  <si>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</si>
  <si>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</si>
  <si>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</si>
  <si>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</si>
  <si>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</si>
  <si>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</si>
  <si>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</si>
  <si>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</si>
  <si>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</si>
  <si>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</si>
  <si>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</si>
  <si>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</si>
  <si>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</si>
  <si>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</si>
  <si>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</si>
  <si>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</si>
  <si>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</si>
  <si>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</si>
  <si>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</si>
  <si>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</si>
  <si>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</si>
  <si>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</si>
  <si>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</si>
  <si>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</si>
  <si>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</si>
  <si>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</si>
  <si>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</si>
  <si>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</si>
  <si>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</si>
  <si>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</si>
  <si>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</si>
  <si>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</si>
  <si>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</si>
  <si>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</si>
  <si>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</si>
  <si>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</si>
  <si>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</si>
  <si>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</si>
  <si>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</si>
  <si>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</si>
  <si>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</si>
  <si>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</si>
  <si>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</si>
  <si>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</si>
  <si>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</si>
  <si>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</si>
  <si>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</si>
  <si>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</si>
  <si>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</si>
  <si>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</si>
  <si>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</si>
  <si>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</si>
  <si>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</si>
  <si>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</si>
  <si>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</si>
  <si>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</si>
  <si>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</si>
  <si>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</si>
  <si>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</si>
  <si>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</si>
  <si>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</si>
  <si>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</si>
  <si>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</si>
  <si>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</si>
  <si>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</si>
  <si>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</si>
  <si>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</si>
  <si>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</si>
  <si>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</si>
  <si>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</si>
  <si>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</si>
  <si>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</si>
  <si>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</si>
  <si>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</si>
  <si>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</si>
  <si>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</si>
  <si>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</si>
  <si>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</si>
  <si>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</si>
  <si>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</si>
  <si>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</si>
  <si>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</si>
  <si>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</si>
  <si>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</si>
  <si>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</si>
  <si>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</si>
  <si>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</si>
  <si>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</si>
  <si>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</si>
  <si>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</si>
  <si>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</si>
  <si>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</si>
  <si>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</si>
  <si>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</si>
  <si>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</si>
  <si>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</si>
  <si>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</si>
  <si>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</si>
  <si>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</si>
  <si>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</si>
  <si>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</si>
  <si>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</si>
  <si>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</si>
  <si>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</si>
  <si>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</si>
  <si>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</si>
  <si>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</si>
  <si>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</si>
  <si>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</si>
  <si>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</si>
  <si>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</si>
  <si>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</si>
  <si>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</si>
  <si>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</si>
  <si>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</si>
  <si>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</si>
  <si>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</si>
  <si>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</si>
  <si>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</si>
  <si>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</si>
  <si>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</si>
  <si>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</si>
  <si>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</si>
  <si>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</si>
  <si>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</si>
  <si>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</si>
  <si>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</si>
  <si>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</si>
  <si>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</si>
  <si>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</si>
  <si>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</si>
  <si>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</si>
  <si>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</si>
  <si>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</si>
  <si>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</si>
  <si>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</si>
  <si>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</si>
  <si>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</si>
  <si>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</si>
  <si>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</si>
  <si>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</si>
  <si>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</si>
  <si>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</si>
  <si>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</si>
  <si>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</si>
  <si>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</si>
  <si>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</si>
  <si>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</si>
  <si>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</si>
  <si>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</si>
  <si>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</si>
  <si>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</si>
  <si>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</si>
  <si>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</si>
  <si>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</si>
  <si>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</si>
  <si>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</si>
  <si>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</si>
  <si>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</si>
  <si>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</si>
  <si>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</si>
  <si>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</si>
  <si>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</si>
  <si>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</si>
  <si>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</si>
  <si>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</si>
  <si>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</si>
  <si>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</si>
  <si>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</si>
  <si>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</si>
  <si>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</si>
  <si>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</si>
  <si>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</si>
  <si>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</si>
  <si>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</si>
  <si>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</si>
  <si>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</si>
  <si>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</si>
  <si>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</si>
  <si>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</si>
  <si>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</si>
  <si>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</si>
  <si>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</si>
  <si>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</si>
  <si>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</si>
  <si>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</si>
  <si>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</si>
  <si>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</si>
  <si>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</si>
  <si>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</si>
  <si>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</si>
  <si>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</si>
  <si>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</si>
  <si>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</si>
  <si>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</si>
  <si>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</si>
  <si>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</si>
  <si>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</si>
  <si>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</si>
  <si>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</si>
  <si>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</si>
  <si>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</si>
  <si>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</si>
  <si>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</si>
  <si>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</si>
  <si>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</si>
  <si>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</si>
  <si>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</si>
  <si>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</si>
  <si>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</si>
  <si>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</si>
  <si>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</si>
  <si>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</si>
  <si>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</si>
  <si>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</si>
  <si>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</si>
  <si>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</si>
  <si>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</si>
  <si>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</si>
  <si>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</si>
  <si>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</si>
  <si>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</si>
  <si>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</si>
  <si>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</si>
  <si>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</si>
  <si>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</si>
  <si>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</si>
  <si>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</si>
  <si>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</si>
  <si>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</si>
  <si>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</si>
  <si>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</si>
  <si>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</si>
  <si>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</si>
  <si>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</si>
  <si>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</si>
  <si>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</si>
  <si>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</si>
  <si>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</si>
  <si>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</si>
  <si>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</si>
  <si>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</si>
  <si>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</si>
  <si>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</si>
  <si>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</si>
  <si>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</si>
  <si>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</si>
  <si>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</si>
  <si>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</si>
  <si>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</si>
  <si>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</si>
  <si>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</si>
  <si>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</si>
  <si>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</si>
  <si>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</si>
  <si>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</si>
  <si>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</si>
  <si>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</si>
  <si>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</si>
  <si>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</si>
  <si>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</si>
  <si>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</si>
  <si>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</si>
  <si>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</si>
  <si>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</si>
  <si>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</si>
  <si>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</si>
  <si>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</si>
  <si>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</si>
  <si>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</si>
  <si>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</si>
  <si>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</si>
  <si>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</si>
  <si>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</si>
  <si>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</si>
  <si>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</si>
  <si>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</si>
  <si>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</si>
  <si>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</si>
  <si>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</si>
  <si>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</si>
  <si>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</si>
  <si>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</si>
  <si>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</si>
  <si>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</si>
  <si>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</si>
  <si>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</si>
  <si>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</si>
  <si>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</si>
  <si>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</si>
  <si>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</si>
  <si>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</si>
  <si>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</si>
  <si>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</si>
  <si>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</si>
  <si>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</si>
  <si>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</si>
  <si>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</si>
  <si>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</si>
  <si>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</si>
  <si>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</si>
  <si>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</si>
  <si>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</si>
  <si>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</si>
  <si>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</si>
  <si>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</si>
  <si>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</si>
  <si>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</si>
  <si>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</si>
  <si>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</si>
  <si>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</si>
  <si>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</si>
  <si>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</si>
  <si>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</si>
  <si>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</si>
  <si>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</si>
  <si>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</si>
  <si>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</si>
  <si>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</si>
  <si>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</si>
  <si>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</si>
  <si>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</si>
  <si>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</si>
  <si>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</si>
  <si>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</si>
  <si>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</si>
  <si>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</si>
  <si>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</si>
  <si>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</si>
  <si>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</si>
  <si>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</si>
  <si>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</si>
  <si>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</si>
  <si>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</si>
  <si>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</si>
  <si>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</si>
  <si>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</si>
  <si>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</si>
  <si>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</si>
  <si>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</si>
  <si>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</si>
  <si>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</si>
  <si>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</si>
  <si>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</si>
  <si>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</si>
  <si>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</si>
  <si>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</si>
  <si>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</si>
  <si>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</si>
  <si>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</si>
  <si>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</si>
  <si>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</si>
  <si>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</si>
  <si>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</si>
  <si>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</si>
  <si>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</si>
  <si>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</si>
  <si>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</si>
  <si>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</si>
  <si>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</si>
  <si>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</si>
  <si>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</si>
  <si>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</si>
  <si>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</si>
  <si>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</si>
  <si>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</si>
  <si>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</si>
  <si>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</si>
  <si>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</si>
  <si>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</si>
  <si>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</si>
  <si>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</si>
  <si>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</si>
  <si>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</si>
  <si>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</si>
  <si>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</si>
  <si>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</si>
  <si>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</si>
  <si>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</si>
  <si>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</si>
  <si>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</si>
  <si>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</si>
  <si>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</si>
  <si>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</si>
  <si>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</si>
  <si>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</si>
  <si>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</si>
  <si>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</si>
  <si>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</si>
  <si>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</si>
  <si>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</si>
  <si>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</si>
  <si>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</si>
  <si>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</si>
  <si>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</si>
  <si>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</si>
  <si>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</si>
  <si>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</si>
  <si>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</si>
  <si>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</si>
  <si>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</si>
  <si>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</si>
  <si>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</si>
  <si>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</si>
  <si>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</si>
  <si>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</si>
  <si>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</si>
  <si>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</si>
  <si>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</si>
  <si>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</si>
  <si>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</si>
  <si>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</si>
  <si>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</si>
  <si>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</si>
  <si>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</si>
  <si>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</si>
  <si>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</si>
  <si>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</si>
  <si>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</si>
  <si>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</si>
  <si>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</si>
  <si>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</si>
  <si>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</si>
  <si>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</si>
  <si>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</si>
  <si>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</si>
  <si>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</si>
  <si>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</si>
  <si>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</si>
  <si>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</si>
  <si>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</si>
  <si>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</si>
  <si>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</si>
  <si>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</si>
  <si>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</si>
  <si>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</si>
  <si>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</si>
  <si>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</si>
  <si>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</si>
  <si>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</si>
  <si>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</si>
  <si>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</si>
  <si>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</si>
  <si>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</si>
  <si>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</si>
  <si>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</si>
  <si>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</si>
  <si>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</si>
  <si>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</si>
  <si>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</si>
  <si>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</si>
  <si>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</si>
  <si>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</si>
  <si>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</si>
  <si>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</si>
  <si>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</si>
  <si>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</si>
  <si>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</si>
  <si>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</si>
  <si>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</si>
  <si>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</si>
  <si>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</si>
  <si>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</si>
  <si>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</si>
  <si>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</si>
  <si>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</si>
  <si>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</si>
  <si>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</si>
  <si>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</si>
  <si>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</si>
  <si>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</si>
  <si>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</si>
  <si>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</si>
  <si>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</si>
  <si>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</si>
  <si>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</si>
  <si>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</si>
  <si>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</si>
  <si>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</si>
  <si>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</si>
  <si>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</si>
  <si>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</si>
  <si>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</si>
  <si>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</si>
  <si>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</si>
  <si>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</si>
  <si>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</si>
  <si>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</si>
  <si>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</si>
  <si>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</si>
  <si>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</si>
  <si>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</si>
  <si>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</si>
  <si>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</si>
  <si>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</si>
  <si>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</si>
  <si>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</si>
  <si>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</si>
  <si>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</si>
  <si>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</si>
  <si>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</si>
  <si>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</si>
  <si>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</si>
  <si>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</si>
  <si>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</si>
  <si>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</si>
  <si>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</si>
  <si>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</si>
  <si>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</si>
  <si>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</si>
  <si>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</si>
  <si>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</si>
  <si>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</si>
  <si>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</si>
  <si>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</si>
  <si>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</si>
  <si>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</si>
  <si>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</si>
  <si>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</si>
  <si>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</si>
  <si>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</si>
  <si>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</si>
  <si>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</si>
  <si>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</si>
  <si>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</si>
  <si>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</si>
  <si>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</si>
  <si>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</si>
  <si>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</si>
  <si>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</si>
  <si>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</si>
  <si>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</si>
  <si>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</si>
  <si>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</si>
  <si>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</si>
  <si>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</si>
  <si>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</si>
  <si>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</si>
  <si>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</si>
  <si>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</si>
  <si>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</si>
  <si>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</si>
  <si>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</si>
  <si>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</si>
  <si>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</si>
  <si>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</si>
  <si>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</si>
  <si>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</si>
  <si>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</si>
  <si>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</si>
  <si>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</si>
  <si>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</si>
  <si>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</si>
  <si>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</si>
  <si>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</si>
  <si>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</si>
  <si>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</si>
  <si>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</si>
  <si>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</si>
  <si>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</si>
  <si>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</si>
  <si>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</si>
  <si>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</si>
  <si>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</si>
  <si>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</si>
  <si>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</si>
  <si>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</si>
  <si>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</si>
  <si>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</si>
  <si>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</si>
  <si>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</si>
  <si>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</si>
  <si>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</si>
  <si>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</si>
  <si>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</si>
  <si>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</si>
  <si>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</si>
  <si>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</si>
  <si>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</si>
  <si>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</si>
  <si>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</si>
  <si>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</si>
  <si>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</si>
  <si>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</si>
  <si>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</si>
  <si>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</si>
  <si>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</si>
  <si>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</si>
  <si>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</si>
  <si>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</si>
  <si>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</si>
  <si>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</si>
  <si>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</si>
  <si>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</si>
  <si>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</si>
  <si>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</si>
  <si>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</si>
  <si>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</si>
  <si>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</si>
  <si>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</si>
  <si>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</si>
  <si>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</si>
  <si>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</si>
  <si>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</si>
  <si>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</si>
  <si>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</si>
  <si>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</si>
  <si>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</si>
  <si>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</si>
  <si>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</si>
  <si>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</si>
  <si>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</si>
  <si>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</si>
  <si>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</si>
  <si>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</si>
  <si>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</si>
  <si>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</si>
  <si>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</si>
  <si>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</si>
  <si>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</si>
  <si>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</si>
  <si>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</si>
  <si>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</si>
  <si>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</si>
  <si>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</si>
  <si>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</si>
  <si>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</si>
  <si>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</si>
  <si>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</si>
  <si>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</si>
  <si>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</si>
  <si>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</si>
  <si>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</si>
  <si>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</si>
  <si>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</si>
  <si>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</si>
  <si>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</si>
  <si>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</si>
  <si>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</si>
  <si>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</si>
  <si>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</si>
  <si>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</si>
  <si>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</si>
  <si>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</si>
  <si>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</si>
  <si>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</si>
  <si>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</si>
  <si>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</si>
  <si>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</si>
  <si>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</si>
  <si>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</si>
  <si>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</si>
  <si>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</si>
  <si>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</si>
  <si>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</si>
  <si>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</si>
  <si>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</si>
  <si>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</si>
  <si>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</si>
  <si>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</si>
  <si>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</si>
  <si>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</si>
  <si>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</si>
  <si>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</si>
  <si>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</si>
  <si>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</si>
  <si>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</si>
  <si>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</si>
  <si>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</si>
  <si>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</si>
  <si>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</si>
  <si>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</si>
  <si>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</si>
  <si>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</si>
  <si>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</si>
  <si>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</si>
  <si>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</si>
  <si>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</si>
  <si>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</si>
  <si>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</si>
  <si>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</si>
  <si>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</si>
  <si>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</si>
  <si>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</si>
  <si>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</si>
  <si>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</si>
  <si>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</si>
  <si>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</si>
  <si>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</si>
  <si>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</si>
  <si>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</si>
  <si>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</si>
  <si>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</si>
  <si>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</si>
  <si>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</si>
  <si>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</si>
  <si>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</si>
  <si>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</si>
  <si>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</si>
  <si>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</si>
  <si>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</si>
  <si>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</si>
  <si>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</si>
  <si>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</si>
  <si>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</si>
  <si>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</si>
  <si>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</si>
  <si>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</si>
  <si>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</si>
  <si>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</si>
  <si>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</si>
  <si>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</si>
  <si>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</si>
  <si>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</si>
  <si>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</si>
  <si>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</si>
  <si>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</si>
  <si>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</si>
  <si>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</si>
  <si>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</si>
  <si>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</si>
  <si>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</si>
  <si>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</si>
  <si>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</si>
  <si>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</si>
  <si>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</si>
  <si>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</si>
  <si>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</si>
  <si>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</si>
  <si>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</si>
  <si>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</si>
  <si>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</si>
  <si>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</si>
  <si>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</si>
  <si>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</si>
  <si>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</si>
  <si>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</si>
  <si>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</si>
  <si>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</si>
  <si>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</si>
  <si>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</si>
  <si>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</si>
  <si>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</si>
  <si>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</si>
  <si>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</si>
  <si>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</si>
  <si>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</si>
  <si>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</si>
  <si>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</si>
  <si>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</si>
  <si>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</si>
  <si>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</si>
  <si>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</si>
  <si>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</si>
  <si>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</si>
  <si>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</si>
  <si>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</si>
  <si>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</si>
  <si>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</si>
  <si>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</si>
  <si>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</si>
  <si>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</si>
  <si>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</si>
  <si>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</si>
  <si>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</si>
  <si>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</si>
  <si>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</si>
  <si>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</si>
  <si>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</si>
  <si>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</si>
  <si>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</si>
  <si>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</si>
  <si>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</si>
  <si>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</si>
  <si>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</si>
  <si>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</si>
  <si>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</si>
  <si>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</si>
  <si>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</si>
  <si>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</si>
  <si>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</si>
  <si>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</si>
  <si>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</si>
  <si>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</si>
  <si>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</si>
  <si>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</si>
  <si>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</si>
  <si>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</si>
  <si>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</si>
  <si>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</si>
  <si>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</si>
  <si>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</si>
  <si>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</si>
  <si>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</si>
  <si>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</si>
  <si>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</si>
  <si>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</si>
  <si>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</si>
  <si>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</si>
  <si>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</si>
  <si>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</si>
  <si>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</si>
  <si>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</si>
  <si>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</si>
  <si>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</si>
  <si>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</si>
  <si>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</si>
  <si>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</si>
  <si>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</si>
  <si>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</si>
  <si>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</si>
  <si>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</si>
  <si>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</si>
  <si>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</si>
  <si>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</si>
  <si>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</si>
  <si>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</si>
  <si>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</si>
  <si>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</si>
  <si>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</si>
  <si>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</si>
  <si>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</si>
  <si>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</si>
  <si>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</si>
  <si>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</si>
  <si>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</si>
  <si>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</si>
  <si>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</si>
  <si>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</si>
  <si>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</si>
  <si>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</si>
  <si>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</si>
  <si>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</si>
  <si>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</si>
  <si>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</si>
  <si>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</si>
  <si>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</si>
  <si>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</si>
  <si>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</si>
  <si>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</si>
  <si>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</si>
  <si>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</si>
  <si>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</si>
  <si>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</si>
  <si>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</si>
  <si>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</si>
  <si>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</si>
  <si>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</si>
  <si>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</si>
  <si>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</si>
  <si>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</si>
  <si>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</si>
  <si>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</si>
  <si>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</si>
  <si>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</si>
  <si>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</si>
  <si>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</si>
  <si>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</si>
  <si>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</si>
  <si>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</si>
  <si>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</si>
  <si>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</si>
  <si>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</si>
  <si>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</si>
  <si>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</si>
  <si>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</si>
  <si>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</si>
  <si>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</si>
  <si>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</si>
  <si>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</si>
  <si>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</si>
  <si>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</si>
  <si>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</si>
  <si>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</si>
  <si>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</si>
  <si>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</si>
  <si>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</si>
  <si>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</si>
  <si>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</si>
  <si>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</si>
  <si>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</si>
  <si>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</si>
  <si>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</si>
  <si>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</si>
  <si>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</si>
  <si>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</si>
  <si>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</si>
  <si>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</si>
  <si>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</si>
  <si>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</si>
  <si>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</si>
  <si>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</si>
  <si>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</si>
  <si>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</si>
  <si>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</si>
  <si>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</si>
  <si>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</si>
  <si>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</si>
  <si>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</si>
  <si>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</si>
  <si>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</si>
  <si>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</si>
  <si>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</si>
  <si>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</si>
  <si>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</si>
  <si>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</si>
  <si>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</si>
  <si>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</si>
  <si>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</si>
  <si>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</si>
  <si>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</si>
  <si>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</si>
  <si>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</si>
  <si>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</si>
  <si>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</si>
  <si>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</si>
  <si>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</si>
  <si>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</si>
  <si>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</si>
  <si>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</si>
  <si>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</si>
  <si>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</si>
  <si>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</si>
  <si>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</si>
  <si>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</si>
  <si>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</si>
  <si>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</si>
  <si>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</si>
  <si>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</si>
  <si>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</si>
  <si>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</si>
  <si>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</si>
  <si>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</si>
  <si>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</si>
  <si>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</si>
  <si>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</si>
  <si>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</si>
  <si>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</si>
  <si>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</si>
  <si>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</si>
  <si>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</si>
  <si>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</si>
  <si>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</si>
  <si>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</si>
  <si>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</si>
  <si>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</si>
  <si>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</si>
  <si>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</si>
  <si>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</si>
  <si>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</si>
  <si>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</si>
  <si>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</si>
  <si>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</si>
  <si>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</si>
  <si>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</si>
  <si>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</si>
  <si>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</si>
  <si>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</si>
  <si>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</si>
  <si>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</si>
  <si>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</si>
  <si>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</si>
  <si>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</si>
  <si>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</si>
  <si>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</si>
  <si>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</si>
  <si>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</si>
  <si>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</si>
  <si>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</si>
  <si>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</si>
  <si>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</si>
  <si>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</si>
  <si>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</si>
  <si>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</si>
  <si>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</si>
  <si>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</si>
  <si>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</si>
  <si>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</si>
  <si>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</si>
  <si>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</si>
  <si>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</si>
  <si>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</si>
  <si>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</si>
  <si>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</si>
  <si>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</si>
  <si>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</si>
  <si>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</si>
  <si>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</si>
  <si>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</si>
  <si>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</si>
  <si>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</si>
  <si>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</si>
  <si>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</si>
  <si>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</si>
  <si>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</si>
  <si>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</si>
  <si>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</si>
  <si>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</si>
  <si>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</si>
  <si>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</si>
  <si>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</si>
  <si>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</si>
  <si>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</si>
  <si>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</si>
  <si>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</si>
  <si>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</si>
  <si>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</si>
  <si>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</si>
  <si>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</si>
  <si>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</si>
  <si>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</si>
  <si>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</si>
  <si>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</si>
  <si>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</si>
  <si>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</si>
  <si>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</si>
  <si>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</si>
  <si>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</si>
  <si>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</si>
  <si>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</si>
  <si>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</si>
  <si>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</si>
  <si>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</si>
  <si>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</si>
  <si>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</si>
  <si>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</si>
  <si>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</si>
  <si>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</si>
  <si>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</si>
  <si>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</si>
  <si>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</si>
  <si>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</si>
  <si>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</si>
  <si>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</si>
  <si>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</si>
  <si>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</si>
  <si>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</si>
  <si>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</si>
  <si>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</si>
  <si>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</si>
  <si>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</si>
  <si>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</si>
  <si>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</si>
  <si>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</si>
  <si>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</si>
  <si>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</si>
  <si>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</si>
  <si>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</si>
  <si>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</si>
  <si>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</si>
  <si>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</si>
  <si>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</si>
  <si>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</si>
  <si>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</si>
  <si>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</si>
  <si>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</si>
  <si>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</si>
  <si>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</si>
  <si>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</si>
  <si>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</si>
  <si>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</si>
  <si>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</si>
  <si>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</si>
  <si>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</si>
  <si>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</si>
  <si>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</si>
  <si>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</si>
  <si>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</si>
  <si>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</si>
  <si>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</si>
  <si>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</si>
  <si>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</si>
  <si>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</si>
  <si>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</si>
  <si>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</si>
  <si>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</si>
  <si>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</si>
  <si>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</si>
  <si>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</si>
  <si>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</si>
  <si>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</si>
  <si>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</si>
  <si>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</si>
  <si>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</si>
  <si>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</si>
  <si>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</si>
  <si>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</si>
  <si>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</si>
  <si>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</si>
  <si>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</si>
  <si>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</si>
  <si>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</si>
  <si>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</si>
  <si>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</si>
  <si>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</si>
  <si>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</si>
  <si>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</si>
  <si>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</si>
  <si>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</si>
  <si>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</si>
  <si>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</si>
  <si>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</si>
  <si>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</si>
  <si>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</si>
  <si>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</si>
  <si>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</si>
  <si>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</si>
  <si>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</si>
  <si>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</si>
  <si>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</si>
  <si>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</si>
  <si>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</si>
  <si>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</si>
  <si>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</si>
  <si>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</si>
  <si>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</si>
  <si>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</si>
  <si>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</si>
  <si>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</si>
  <si>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</si>
  <si>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</si>
  <si>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</si>
  <si>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</si>
  <si>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</si>
  <si>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</si>
  <si>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</si>
  <si>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</si>
  <si>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</si>
  <si>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</si>
  <si>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</si>
  <si>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</si>
  <si>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</si>
  <si>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</si>
  <si>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</si>
  <si>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</si>
  <si>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</si>
  <si>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</si>
  <si>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</si>
  <si>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</si>
  <si>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</si>
  <si>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</si>
  <si>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</si>
  <si>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</si>
  <si>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</si>
  <si>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</si>
  <si>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</si>
  <si>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</si>
  <si>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</si>
  <si>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</si>
  <si>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</si>
  <si>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</si>
  <si>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</si>
  <si>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</si>
  <si>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</si>
  <si>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</si>
  <si>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</si>
  <si>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</si>
  <si>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</si>
  <si>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</si>
  <si>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</si>
  <si>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</si>
  <si>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</si>
  <si>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</si>
  <si>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</si>
  <si>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</si>
  <si>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</si>
  <si>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</si>
  <si>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</si>
  <si>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</si>
  <si>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</si>
  <si>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</si>
  <si>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</si>
  <si>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</si>
  <si>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</si>
  <si>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</si>
  <si>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</si>
  <si>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</si>
  <si>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</si>
  <si>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</si>
  <si>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</si>
  <si>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</si>
  <si>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</si>
  <si>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</si>
  <si>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</si>
  <si>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</si>
  <si>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</si>
  <si>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</si>
  <si>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</si>
  <si>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</si>
  <si>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</si>
  <si>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</si>
  <si>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</si>
  <si>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</si>
  <si>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</si>
  <si>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</si>
  <si>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</si>
  <si>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</si>
  <si>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</si>
  <si>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</si>
  <si>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</si>
  <si>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</si>
  <si>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</si>
  <si>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</si>
  <si>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</si>
  <si>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</si>
  <si>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</si>
  <si>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</si>
  <si>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</si>
  <si>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</si>
  <si>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</si>
  <si>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</si>
  <si>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</si>
  <si>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</si>
  <si>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</si>
  <si>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</si>
  <si>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</si>
  <si>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</si>
  <si>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</si>
  <si>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</si>
  <si>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</si>
  <si>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</si>
  <si>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</si>
  <si>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</si>
  <si>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</si>
  <si>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</si>
  <si>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</si>
  <si>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</si>
  <si>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</si>
  <si>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</si>
  <si>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</si>
  <si>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</si>
  <si>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</si>
  <si>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</si>
  <si>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</si>
  <si>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</si>
  <si>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</si>
  <si>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</si>
  <si>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</si>
  <si>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</si>
  <si>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</si>
  <si>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</si>
  <si>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</si>
  <si>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</si>
  <si>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</si>
  <si>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</si>
  <si>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</si>
  <si>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</si>
  <si>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</si>
  <si>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</si>
  <si>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</si>
  <si>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</si>
  <si>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</si>
  <si>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</si>
  <si>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</si>
  <si>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</si>
  <si>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</si>
  <si>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</si>
  <si>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</si>
  <si>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</si>
  <si>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</si>
  <si>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</si>
  <si>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</si>
  <si>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</si>
  <si>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</si>
  <si>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</si>
  <si>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</si>
  <si>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</si>
  <si>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</si>
  <si>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</si>
  <si>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</si>
  <si>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</si>
  <si>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</si>
  <si>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</si>
  <si>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</si>
  <si>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</si>
  <si>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</si>
  <si>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</si>
  <si>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</si>
  <si>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</si>
  <si>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</si>
  <si>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</si>
  <si>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</si>
  <si>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</si>
  <si>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</si>
  <si>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</si>
  <si>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</si>
  <si>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</si>
  <si>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</si>
  <si>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</si>
  <si>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</si>
  <si>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</si>
  <si>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</si>
  <si>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</si>
  <si>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</si>
  <si>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</si>
  <si>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</si>
  <si>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</si>
  <si>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</si>
  <si>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</si>
  <si>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</si>
  <si>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</si>
  <si>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</si>
  <si>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</si>
  <si>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</si>
  <si>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</si>
  <si>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</si>
  <si>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</si>
  <si>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</si>
  <si>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</si>
  <si>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</si>
  <si>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</si>
  <si>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</si>
  <si>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</si>
  <si>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</si>
  <si>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</si>
  <si>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</si>
  <si>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</si>
  <si>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</si>
  <si>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</si>
  <si>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</si>
  <si>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</si>
  <si>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</si>
  <si>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</si>
  <si>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</si>
  <si>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</si>
  <si>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</si>
  <si>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</si>
  <si>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</si>
  <si>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</si>
  <si>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</si>
  <si>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</si>
  <si>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</si>
  <si>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</si>
  <si>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</si>
  <si>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</si>
  <si>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</si>
  <si>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</si>
  <si>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</si>
  <si>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</si>
  <si>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</si>
  <si>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</si>
  <si>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</si>
  <si>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</si>
  <si>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</si>
  <si>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</si>
  <si>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</si>
  <si>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</si>
  <si>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</si>
  <si>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</si>
  <si>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</si>
  <si>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</si>
  <si>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</si>
  <si>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</si>
  <si>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</si>
  <si>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</si>
  <si>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</si>
  <si>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</si>
  <si>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</si>
  <si>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</si>
  <si>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</si>
  <si>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</si>
  <si>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</si>
  <si>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</si>
  <si>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</si>
  <si>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</si>
  <si>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</si>
  <si>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</si>
  <si>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</si>
  <si>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</si>
  <si>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</si>
  <si>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</si>
  <si>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</si>
  <si>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</si>
  <si>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</si>
  <si>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</si>
  <si>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</si>
  <si>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</si>
  <si>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</si>
  <si>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</si>
  <si>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</si>
  <si>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</si>
  <si>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</si>
  <si>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</si>
  <si>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</si>
  <si>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</si>
  <si>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</si>
  <si>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</si>
  <si>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</si>
  <si>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</si>
  <si>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</si>
  <si>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</si>
  <si>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</si>
  <si>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</si>
  <si>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</si>
  <si>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</si>
  <si>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</si>
  <si>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</si>
  <si>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</si>
  <si>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</si>
  <si>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</si>
  <si>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</si>
  <si>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</si>
  <si>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</si>
  <si>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</si>
  <si>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</si>
  <si>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</si>
  <si>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</si>
  <si>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</si>
  <si>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</si>
  <si>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</si>
  <si>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</si>
  <si>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</si>
  <si>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</si>
  <si>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</si>
  <si>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</si>
  <si>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</si>
  <si>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</si>
  <si>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</si>
  <si>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</si>
  <si>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</si>
  <si>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</si>
  <si>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</si>
  <si>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</si>
  <si>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</si>
  <si>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</si>
  <si>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</si>
  <si>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</si>
  <si>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</si>
  <si>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</si>
  <si>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</si>
  <si>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</si>
  <si>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</si>
  <si>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</si>
  <si>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</si>
  <si>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</si>
  <si>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</si>
  <si>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</si>
  <si>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</si>
  <si>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</si>
  <si>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</si>
  <si>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</si>
  <si>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</si>
  <si>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</si>
  <si>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</si>
  <si>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</si>
  <si>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</si>
  <si>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</si>
  <si>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</si>
  <si>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</si>
  <si>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</si>
  <si>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</si>
  <si>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</si>
  <si>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</si>
  <si>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</si>
  <si>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</si>
  <si>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</si>
  <si>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</si>
  <si>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</si>
  <si>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</si>
  <si>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</si>
  <si>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</si>
  <si>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</si>
  <si>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</si>
  <si>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</si>
  <si>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</si>
  <si>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</si>
  <si>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</si>
  <si>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</si>
  <si>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</si>
  <si>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</si>
  <si>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</si>
  <si>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</si>
  <si>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</si>
  <si>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</si>
  <si>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</si>
  <si>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</si>
  <si>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</si>
  <si>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</si>
  <si>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</si>
  <si>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</si>
  <si>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</si>
  <si>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</si>
  <si>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</si>
  <si>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</si>
  <si>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</si>
  <si>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</si>
  <si>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</si>
  <si>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</si>
  <si>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</si>
  <si>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</si>
  <si>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</si>
  <si>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</si>
  <si>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</si>
  <si>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</si>
  <si>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</si>
  <si>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</si>
  <si>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</si>
  <si>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</si>
  <si>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</si>
  <si>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</si>
  <si>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</si>
  <si>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</si>
  <si>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</si>
  <si>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</si>
  <si>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</si>
  <si>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</si>
  <si>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</si>
  <si>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</si>
  <si>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</si>
  <si>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</si>
  <si>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</si>
  <si>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</si>
  <si>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</si>
  <si>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</si>
  <si>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</si>
  <si>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</si>
  <si>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</si>
  <si>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</si>
  <si>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</si>
  <si>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</si>
  <si>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</si>
  <si>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</si>
  <si>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</si>
  <si>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</si>
  <si>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</si>
  <si>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</si>
  <si>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</si>
  <si>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</si>
  <si>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</si>
  <si>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</si>
  <si>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</si>
  <si>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</si>
  <si>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</si>
  <si>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</si>
  <si>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</si>
  <si>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</si>
  <si>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</si>
  <si>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</si>
  <si>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</si>
  <si>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</si>
  <si>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</si>
  <si>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</si>
  <si>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</si>
  <si>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</si>
  <si>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</si>
  <si>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</si>
  <si>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</si>
  <si>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</si>
  <si>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</si>
  <si>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</si>
  <si>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</si>
  <si>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</si>
  <si>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</si>
  <si>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</si>
  <si>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</si>
  <si>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</si>
  <si>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</si>
  <si>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</si>
  <si>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</si>
  <si>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</si>
  <si>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</si>
  <si>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</si>
  <si>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</si>
  <si>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</si>
  <si>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</si>
  <si>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</si>
  <si>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</si>
  <si>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</si>
  <si>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</si>
  <si>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</si>
  <si>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</si>
  <si>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</si>
  <si>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</si>
  <si>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</si>
  <si>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</si>
  <si>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</si>
  <si>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</si>
  <si>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</si>
  <si>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</si>
  <si>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</si>
  <si>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</si>
  <si>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</si>
  <si>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</si>
  <si>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</si>
  <si>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</si>
  <si>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</si>
  <si>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</si>
  <si>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</si>
  <si>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</si>
  <si>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</si>
  <si>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</si>
  <si>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</si>
  <si>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</si>
  <si>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</si>
  <si>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</si>
  <si>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</si>
  <si>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</si>
  <si>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</si>
  <si>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</si>
  <si>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</si>
  <si>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</si>
  <si>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</si>
  <si>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</si>
  <si>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</si>
  <si>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</si>
  <si>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</si>
  <si>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</si>
  <si>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</si>
  <si>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</si>
  <si>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</si>
  <si>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</si>
  <si>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</si>
  <si>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</si>
  <si>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</si>
  <si>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</si>
  <si>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</si>
  <si>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</si>
  <si>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</si>
  <si>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</si>
  <si>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</si>
  <si>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</si>
  <si>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</si>
  <si>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</si>
  <si>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</si>
  <si>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</si>
  <si>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</si>
  <si>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</si>
  <si>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</si>
  <si>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</si>
  <si>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</si>
  <si>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</si>
  <si>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</si>
  <si>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</si>
  <si>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</si>
  <si>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</si>
  <si>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</si>
  <si>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</si>
  <si>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</si>
  <si>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</si>
  <si>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</si>
  <si>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</si>
  <si>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</si>
  <si>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</si>
  <si>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</si>
  <si>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</si>
  <si>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</si>
  <si>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</si>
  <si>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</si>
  <si>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</si>
  <si>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</si>
  <si>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</si>
  <si>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</si>
  <si>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</si>
  <si>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</si>
  <si>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</si>
  <si>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</si>
  <si>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</si>
  <si>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</si>
  <si>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</si>
  <si>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</si>
  <si>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</si>
  <si>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</si>
  <si>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</si>
  <si>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</si>
  <si>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</si>
  <si>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</si>
  <si>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</si>
  <si>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</si>
  <si>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</si>
  <si>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</si>
  <si>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</si>
  <si>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</si>
  <si>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</si>
  <si>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</si>
  <si>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</si>
  <si>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</si>
  <si>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</si>
  <si>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</si>
  <si>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</si>
  <si>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</si>
  <si>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</si>
  <si>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</si>
  <si>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</si>
  <si>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</si>
  <si>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</si>
  <si>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</si>
  <si>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</si>
  <si>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</si>
  <si>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</si>
  <si>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</si>
  <si>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</si>
  <si>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</si>
  <si>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</si>
  <si>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</si>
  <si>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</si>
  <si>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</si>
  <si>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</si>
  <si>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</si>
  <si>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</si>
  <si>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</si>
  <si>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</si>
  <si>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</si>
  <si>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</si>
  <si>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</si>
  <si>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</si>
  <si>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</si>
  <si>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</si>
  <si>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</si>
  <si>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</si>
  <si>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</si>
  <si>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</si>
  <si>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</si>
  <si>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</si>
  <si>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</si>
  <si>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</si>
  <si>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</si>
  <si>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</si>
  <si>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</si>
  <si>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</si>
  <si>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</si>
  <si>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</si>
  <si>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</si>
  <si>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</si>
  <si>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</si>
  <si>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</si>
  <si>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</si>
  <si>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</si>
  <si>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</si>
  <si>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</si>
  <si>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</si>
  <si>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</si>
  <si>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</si>
  <si>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</si>
  <si>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</si>
  <si>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</si>
  <si>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</si>
  <si>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</si>
  <si>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</si>
  <si>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</si>
  <si>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</si>
  <si>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</si>
  <si>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</si>
  <si>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</si>
  <si>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</si>
  <si>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</si>
  <si>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</si>
  <si>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</si>
  <si>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</si>
  <si>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</si>
  <si>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</si>
  <si>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</si>
  <si>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</si>
  <si>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</si>
  <si>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</si>
  <si>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</si>
  <si>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</si>
  <si>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</si>
  <si>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</si>
  <si>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</si>
  <si>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</si>
  <si>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</si>
  <si>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</si>
  <si>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</si>
  <si>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</si>
  <si>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</si>
  <si>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</si>
  <si>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</si>
  <si>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</si>
  <si>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</si>
  <si>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</si>
  <si>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</si>
  <si>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</si>
  <si>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</si>
  <si>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</si>
  <si>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</si>
  <si>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</si>
  <si>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</si>
  <si>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</si>
  <si>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</si>
  <si>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</si>
  <si>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</si>
  <si>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</si>
  <si>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</si>
  <si>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</si>
  <si>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</si>
  <si>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</si>
  <si>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</si>
  <si>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</si>
  <si>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</si>
  <si>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</si>
  <si>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</si>
  <si>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</si>
  <si>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</si>
  <si>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</si>
  <si>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</si>
  <si>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</si>
  <si>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</si>
  <si>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</si>
  <si>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</si>
  <si>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</si>
  <si>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</si>
  <si>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</si>
  <si>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</si>
  <si>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</si>
  <si>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</si>
  <si>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</si>
  <si>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</si>
  <si>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</si>
  <si>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</si>
  <si>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</si>
  <si>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</si>
  <si>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</si>
  <si>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</si>
  <si>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</si>
  <si>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</si>
  <si>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</si>
  <si>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</si>
  <si>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</si>
  <si>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</si>
  <si>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</si>
  <si>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</si>
  <si>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</si>
  <si>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</si>
  <si>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</si>
  <si>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</si>
  <si>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</si>
  <si>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</si>
  <si>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</si>
  <si>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</si>
  <si>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</si>
  <si>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</si>
  <si>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</si>
  <si>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</si>
  <si>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</si>
  <si>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</si>
  <si>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</si>
  <si>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</si>
  <si>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</si>
  <si>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</si>
  <si>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</si>
  <si>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</si>
  <si>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</si>
  <si>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</si>
  <si>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</si>
  <si>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</si>
  <si>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</si>
  <si>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</si>
  <si>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</si>
  <si>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</si>
  <si>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</si>
  <si>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</si>
  <si>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</si>
  <si>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</si>
  <si>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</si>
  <si>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</si>
  <si>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</si>
  <si>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</si>
  <si>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</si>
  <si>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</si>
  <si>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</si>
  <si>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</si>
  <si>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</si>
  <si>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</si>
  <si>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</si>
  <si>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</si>
  <si>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</si>
  <si>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</si>
  <si>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</si>
  <si>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</si>
  <si>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</si>
  <si>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</si>
  <si>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</si>
  <si>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</si>
  <si>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</si>
  <si>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</si>
  <si>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</si>
  <si>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</si>
  <si>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</si>
  <si>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</si>
  <si>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</si>
  <si>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</si>
  <si>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</si>
  <si>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</si>
  <si>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</si>
  <si>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</si>
  <si>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</si>
  <si>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</si>
  <si>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</si>
  <si>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</si>
  <si>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</si>
  <si>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</si>
  <si>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</si>
  <si>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</si>
  <si>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</si>
  <si>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</si>
  <si>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</si>
  <si>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</si>
  <si>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</si>
  <si>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</si>
  <si>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</si>
  <si>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</si>
  <si>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</si>
  <si>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</si>
  <si>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</si>
  <si>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</si>
  <si>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</si>
  <si>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</si>
  <si>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</si>
  <si>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</si>
  <si>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</si>
  <si>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</si>
  <si>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</si>
  <si>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</si>
  <si>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</si>
  <si>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</si>
  <si>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</si>
  <si>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</si>
  <si>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</si>
  <si>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</si>
  <si>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</si>
  <si>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</si>
  <si>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</si>
  <si>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</si>
  <si>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</si>
  <si>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</si>
  <si>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</si>
  <si>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</si>
  <si>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</si>
  <si>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</si>
  <si>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</si>
  <si>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</si>
  <si>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</si>
  <si>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</si>
  <si>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</si>
  <si>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</si>
  <si>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</si>
  <si>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</si>
  <si>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</si>
  <si>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</si>
  <si>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</si>
  <si>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</si>
  <si>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</si>
  <si>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</si>
  <si>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</si>
  <si>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</si>
  <si>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</si>
  <si>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</si>
  <si>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</si>
  <si>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</si>
  <si>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</si>
  <si>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</si>
  <si>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</si>
  <si>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</si>
  <si>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</si>
  <si>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</si>
  <si>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</si>
  <si>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</si>
  <si>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</si>
  <si>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</si>
  <si>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</si>
  <si>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</si>
  <si>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</si>
  <si>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</si>
  <si>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</si>
  <si>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</si>
  <si>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</si>
  <si>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</si>
  <si>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</si>
  <si>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</si>
  <si>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</si>
  <si>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</si>
  <si>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</si>
  <si>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</si>
  <si>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</si>
  <si>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</si>
  <si>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</si>
  <si>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</si>
  <si>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</si>
  <si>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</si>
  <si>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</si>
  <si>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</si>
  <si>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</si>
  <si>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</si>
  <si>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</si>
  <si>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</si>
  <si>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</si>
  <si>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</si>
  <si>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</si>
  <si>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</si>
  <si>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</si>
  <si>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</si>
  <si>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</si>
  <si>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</si>
  <si>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</si>
  <si>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</si>
  <si>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</si>
  <si>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</si>
  <si>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</si>
  <si>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</si>
  <si>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</si>
  <si>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</si>
  <si>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</si>
  <si>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</si>
  <si>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</si>
  <si>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</si>
  <si>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</si>
  <si>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</si>
  <si>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</si>
  <si>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</si>
  <si>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</si>
  <si>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</si>
  <si>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</si>
  <si>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</si>
  <si>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</si>
  <si>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</si>
  <si>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</si>
  <si>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</si>
  <si>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</si>
  <si>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</si>
  <si>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</si>
  <si>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</si>
  <si>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</si>
  <si>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</si>
  <si>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</si>
  <si>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</si>
  <si>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</si>
  <si>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</si>
  <si>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</si>
  <si>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</si>
  <si>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</si>
  <si>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</si>
  <si>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</si>
  <si>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</si>
  <si>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</si>
  <si>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</si>
  <si>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</si>
  <si>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</si>
  <si>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</si>
  <si>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</si>
  <si>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</si>
  <si>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</si>
  <si>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</si>
  <si>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</si>
  <si>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</si>
  <si>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</si>
  <si>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</si>
  <si>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</si>
  <si>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</si>
  <si>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</si>
  <si>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</si>
  <si>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</si>
  <si>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</si>
  <si>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</si>
  <si>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</si>
  <si>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</si>
  <si>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</si>
  <si>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</si>
  <si>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</si>
  <si>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</si>
  <si>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</si>
  <si>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</si>
  <si>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</si>
  <si>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</si>
  <si>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</si>
  <si>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</si>
  <si>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</si>
  <si>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</si>
  <si>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</si>
  <si>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</si>
  <si>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</si>
  <si>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</si>
  <si>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</si>
  <si>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</si>
  <si>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</si>
  <si>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</si>
  <si>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</si>
  <si>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</si>
  <si>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</si>
  <si>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</si>
  <si>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</si>
  <si>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</si>
  <si>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</si>
  <si>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</si>
  <si>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</si>
  <si>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</si>
  <si>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</si>
  <si>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</si>
  <si>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</si>
  <si>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</si>
  <si>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</si>
  <si>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</si>
  <si>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</si>
  <si>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</si>
  <si>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</si>
  <si>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</si>
  <si>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</si>
  <si>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</si>
  <si>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</si>
  <si>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</si>
  <si>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</si>
  <si>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</si>
  <si>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</si>
  <si>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</si>
  <si>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</si>
  <si>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</si>
  <si>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</si>
  <si>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</si>
  <si>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</si>
  <si>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</si>
  <si>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</si>
  <si>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</si>
  <si>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</si>
  <si>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</si>
  <si>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</si>
  <si>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</si>
  <si>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</si>
  <si>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</si>
  <si>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</si>
  <si>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</si>
  <si>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</si>
  <si>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</si>
  <si>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</si>
  <si>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</si>
  <si>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</si>
  <si>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</si>
  <si>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</si>
  <si>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</si>
  <si>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</si>
  <si>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</si>
  <si>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</si>
  <si>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</si>
  <si>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</si>
  <si>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</si>
  <si>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</si>
  <si>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</si>
  <si>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</si>
  <si>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</si>
  <si>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</si>
  <si>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</si>
  <si>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</si>
  <si>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</si>
  <si>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</si>
  <si>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</si>
  <si>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</si>
  <si>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</si>
  <si>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</si>
  <si>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</si>
  <si>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</si>
  <si>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</si>
  <si>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</si>
  <si>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</si>
  <si>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</si>
  <si>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</si>
  <si>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</si>
  <si>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</si>
  <si>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</si>
  <si>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</si>
  <si>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</si>
  <si>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</si>
  <si>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</si>
  <si>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</si>
  <si>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</si>
  <si>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</si>
  <si>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</si>
  <si>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</si>
  <si>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</si>
  <si>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</si>
  <si>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</si>
  <si>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</si>
  <si>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</si>
  <si>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</si>
  <si>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</si>
  <si>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</si>
  <si>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</si>
  <si>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</si>
  <si>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</si>
  <si>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</si>
  <si>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</si>
  <si>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</si>
  <si>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</si>
  <si>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</si>
  <si>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</si>
  <si>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</si>
  <si>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</si>
  <si>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</si>
  <si>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</si>
  <si>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</si>
  <si>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</si>
  <si>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</si>
  <si>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</si>
  <si>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</si>
  <si>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</si>
  <si>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</si>
  <si>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</si>
  <si>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</si>
  <si>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</si>
  <si>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</si>
  <si>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</si>
  <si>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</si>
  <si>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</si>
  <si>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</si>
  <si>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</si>
  <si>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</si>
  <si>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</si>
  <si>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</si>
  <si>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</si>
  <si>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</si>
  <si>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</si>
  <si>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</si>
  <si>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</si>
  <si>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</si>
  <si>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</si>
  <si>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</si>
  <si>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</si>
  <si>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</si>
  <si>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</si>
  <si>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</si>
  <si>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</si>
  <si>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</si>
  <si>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</si>
  <si>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</si>
  <si>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</si>
  <si>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</si>
  <si>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</si>
  <si>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</si>
  <si>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</si>
  <si>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</si>
  <si>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</si>
  <si>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</si>
  <si>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</si>
  <si>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</si>
  <si>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</si>
  <si>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</si>
  <si>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</si>
  <si>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</si>
  <si>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</si>
  <si>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</si>
  <si>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</si>
  <si>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</si>
  <si>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</si>
  <si>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</si>
  <si>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</si>
  <si>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</si>
  <si>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</si>
  <si>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</si>
  <si>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</si>
  <si>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</si>
  <si>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</si>
  <si>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</si>
  <si>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</si>
  <si>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</si>
  <si>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</si>
  <si>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</si>
  <si>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</si>
  <si>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</si>
  <si>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</si>
  <si>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</si>
  <si>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</si>
  <si>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</si>
  <si>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</si>
  <si>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</si>
  <si>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</si>
  <si>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</si>
  <si>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</si>
  <si>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</si>
  <si>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</si>
  <si>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</si>
  <si>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</si>
  <si>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</si>
  <si>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</si>
  <si>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</si>
  <si>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</si>
  <si>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</si>
  <si>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</si>
  <si>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</si>
  <si>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</si>
  <si>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</si>
  <si>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</si>
  <si>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</si>
  <si>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</si>
  <si>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</si>
  <si>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</si>
  <si>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</si>
  <si>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</si>
  <si>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</si>
  <si>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</si>
  <si>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</si>
  <si>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</si>
  <si>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</si>
  <si>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</si>
  <si>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</si>
  <si>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</si>
  <si>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</si>
  <si>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</si>
  <si>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</si>
  <si>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</si>
  <si>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</si>
  <si>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</si>
  <si>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</si>
  <si>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</si>
  <si>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</si>
  <si>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</si>
  <si>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</si>
  <si>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</si>
  <si>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</si>
  <si>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</si>
  <si>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</si>
  <si>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</si>
  <si>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</si>
  <si>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</si>
  <si>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</si>
  <si>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</si>
  <si>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</si>
  <si>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</si>
  <si>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</si>
  <si>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</si>
  <si>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</si>
  <si>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</si>
  <si>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</si>
  <si>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</si>
  <si>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</si>
  <si>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</si>
  <si>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</si>
  <si>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</si>
  <si>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</si>
  <si>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</si>
  <si>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</si>
  <si>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</si>
  <si>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</si>
  <si>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</si>
  <si>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</si>
  <si>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</si>
  <si>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</si>
  <si>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</si>
  <si>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</si>
  <si>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</si>
  <si>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</si>
  <si>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</si>
  <si>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</si>
  <si>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</si>
  <si>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</si>
  <si>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</si>
  <si>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</si>
  <si>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</si>
  <si>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</si>
  <si>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</si>
  <si>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</si>
  <si>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</si>
  <si>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</si>
  <si>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</si>
  <si>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</si>
  <si>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</si>
  <si>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</si>
  <si>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</si>
  <si>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</si>
  <si>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</si>
  <si>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</si>
  <si>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</si>
  <si>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</si>
  <si>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</si>
  <si>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</si>
  <si>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</si>
  <si>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</si>
  <si>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</si>
  <si>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</si>
  <si>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</si>
  <si>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</si>
  <si>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</si>
  <si>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</si>
  <si>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</si>
  <si>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</si>
  <si>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</si>
  <si>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</si>
  <si>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</si>
  <si>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</si>
  <si>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</si>
  <si>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</si>
  <si>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</si>
  <si>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</si>
  <si>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</si>
  <si>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</si>
  <si>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</si>
  <si>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</si>
  <si>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</si>
  <si>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</si>
  <si>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</si>
  <si>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</si>
  <si>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</si>
  <si>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</si>
  <si>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</si>
  <si>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</si>
  <si>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</si>
  <si>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</si>
  <si>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</si>
  <si>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</si>
  <si>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</si>
  <si>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</si>
  <si>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</si>
  <si>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</si>
  <si>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</si>
  <si>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</si>
  <si>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</si>
  <si>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</si>
  <si>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</si>
  <si>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</si>
  <si>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</si>
  <si>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</si>
  <si>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</si>
  <si>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</si>
  <si>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</si>
  <si>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</si>
  <si>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</si>
  <si>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</si>
  <si>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</si>
  <si>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</si>
  <si>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</si>
  <si>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</si>
  <si>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</si>
  <si>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</si>
  <si>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</si>
  <si>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</si>
  <si>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</si>
  <si>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</si>
  <si>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</si>
  <si>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</si>
  <si>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</si>
  <si>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</si>
  <si>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</si>
  <si>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</si>
  <si>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</si>
  <si>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</si>
  <si>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</si>
  <si>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</si>
  <si>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</si>
  <si>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</si>
  <si>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</si>
  <si>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</si>
  <si>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</si>
  <si>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</si>
  <si>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</si>
  <si>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</si>
  <si>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</si>
  <si>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</si>
  <si>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</si>
  <si>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</si>
  <si>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</si>
  <si>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</si>
  <si>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</si>
  <si>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</si>
  <si>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</si>
  <si>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</si>
  <si>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</si>
  <si>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</si>
  <si>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</si>
  <si>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</si>
  <si>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</si>
  <si>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</si>
  <si>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</si>
  <si>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</si>
  <si>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</si>
  <si>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</si>
  <si>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</si>
  <si>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</si>
  <si>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</si>
  <si>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</si>
  <si>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</si>
  <si>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</si>
  <si>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</si>
  <si>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</si>
  <si>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</si>
  <si>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</si>
  <si>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</si>
  <si>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</si>
  <si>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</si>
  <si>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</si>
  <si>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</si>
  <si>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</si>
  <si>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</si>
  <si>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</si>
  <si>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</si>
  <si>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</si>
  <si>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</si>
  <si>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</si>
  <si>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</si>
  <si>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</si>
  <si>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</si>
  <si>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</si>
  <si>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</si>
  <si>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</si>
  <si>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</si>
  <si>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</si>
  <si>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</si>
  <si>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</si>
  <si>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</si>
  <si>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</si>
  <si>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</si>
  <si>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</si>
  <si>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</si>
  <si>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</si>
  <si>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</si>
  <si>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</si>
  <si>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</si>
  <si>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</si>
  <si>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</si>
  <si>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</si>
  <si>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</si>
  <si>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</si>
  <si>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</si>
  <si>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</si>
  <si>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</si>
  <si>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</si>
  <si>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</si>
  <si>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</si>
  <si>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</si>
  <si>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</si>
  <si>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</si>
  <si>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</si>
  <si>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</si>
  <si>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</si>
  <si>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</si>
  <si>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</si>
  <si>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</si>
  <si>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</si>
  <si>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</si>
  <si>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</si>
  <si>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</si>
  <si>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</si>
  <si>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</si>
  <si>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</si>
  <si>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</si>
  <si>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</si>
  <si>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</si>
  <si>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</si>
  <si>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</si>
  <si>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</si>
  <si>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</si>
  <si>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</si>
  <si>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</si>
  <si>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</si>
  <si>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</si>
  <si>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</si>
  <si>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</si>
  <si>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</si>
  <si>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</si>
  <si>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</si>
  <si>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</si>
  <si>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</si>
  <si>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</si>
  <si>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</si>
  <si>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</si>
  <si>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</si>
  <si>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</si>
  <si>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</si>
  <si>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</si>
  <si>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</si>
  <si>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</si>
  <si>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</si>
  <si>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</si>
  <si>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</si>
  <si>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</si>
  <si>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</si>
  <si>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</si>
  <si>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</si>
  <si>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</si>
  <si>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</si>
  <si>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</si>
  <si>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</si>
  <si>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</si>
  <si>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</si>
  <si>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</si>
  <si>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</si>
  <si>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</si>
  <si>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</si>
  <si>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</si>
  <si>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</si>
  <si>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</si>
  <si>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</si>
  <si>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</si>
  <si>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</si>
  <si>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</si>
  <si>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</si>
  <si>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</si>
  <si>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</si>
  <si>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</si>
  <si>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</si>
  <si>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</si>
  <si>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</si>
  <si>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</si>
  <si>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</si>
  <si>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</si>
  <si>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</si>
  <si>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</si>
  <si>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</si>
  <si>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</si>
  <si>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</si>
  <si>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</si>
  <si>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</si>
  <si>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</si>
  <si>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</si>
  <si>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</si>
  <si>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</si>
  <si>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</si>
  <si>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</si>
  <si>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</si>
  <si>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</si>
  <si>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</si>
  <si>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</si>
  <si>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</si>
  <si>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</si>
  <si>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</si>
  <si>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</si>
  <si>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</si>
  <si>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</si>
  <si>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</si>
  <si>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</si>
  <si>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</si>
  <si>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</si>
  <si>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</si>
  <si>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</si>
  <si>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</si>
  <si>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</si>
  <si>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</si>
  <si>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</si>
  <si>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</si>
  <si>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</si>
  <si>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</si>
  <si>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</si>
  <si>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</si>
  <si>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</si>
  <si>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</si>
  <si>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</si>
  <si>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</si>
  <si>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</si>
  <si>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</si>
  <si>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</si>
  <si>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</si>
  <si>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</si>
  <si>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</si>
  <si>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</si>
  <si>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</si>
  <si>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</si>
  <si>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</si>
  <si>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</si>
  <si>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</si>
  <si>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</si>
  <si>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</si>
  <si>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</si>
  <si>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</si>
  <si>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</si>
  <si>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</si>
  <si>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</si>
  <si>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</si>
  <si>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</si>
  <si>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</si>
  <si>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</si>
  <si>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</si>
  <si>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</si>
  <si>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</si>
  <si>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</si>
  <si>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</si>
  <si>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</si>
  <si>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</si>
  <si>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</si>
  <si>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</si>
  <si>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</si>
  <si>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</si>
  <si>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</si>
  <si>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</si>
  <si>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</si>
  <si>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</si>
  <si>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</si>
  <si>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</si>
  <si>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</si>
  <si>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</si>
  <si>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</si>
  <si>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</si>
  <si>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</si>
  <si>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</si>
  <si>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</si>
  <si>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</si>
  <si>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</si>
  <si>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</si>
  <si>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</si>
  <si>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</si>
  <si>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</si>
  <si>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</si>
  <si>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</si>
  <si>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</si>
  <si>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</si>
  <si>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</si>
  <si>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</si>
  <si>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</si>
  <si>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</si>
  <si>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</si>
  <si>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</si>
  <si>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</si>
  <si>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</si>
  <si>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</si>
  <si>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</si>
  <si>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</si>
  <si>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</si>
  <si>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</si>
  <si>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</si>
  <si>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</si>
  <si>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</si>
  <si>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</si>
  <si>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</si>
  <si>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</si>
  <si>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</si>
  <si>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</si>
  <si>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</si>
  <si>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</si>
  <si>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</si>
  <si>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</si>
  <si>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</si>
  <si>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</si>
  <si>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</si>
  <si>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</si>
  <si>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</si>
  <si>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</si>
  <si>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</si>
  <si>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</si>
  <si>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</si>
  <si>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</si>
  <si>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</si>
  <si>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</si>
  <si>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</si>
  <si>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</si>
  <si>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</si>
  <si>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</si>
  <si>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</si>
  <si>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</si>
  <si>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</si>
  <si>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</si>
  <si>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</si>
  <si>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</si>
  <si>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</si>
  <si>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</si>
  <si>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</si>
  <si>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</si>
  <si>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</si>
  <si>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</si>
  <si>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</si>
  <si>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</si>
  <si>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</si>
  <si>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</si>
  <si>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</si>
  <si>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</si>
  <si>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</si>
  <si>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</si>
  <si>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</si>
  <si>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</si>
  <si>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</si>
  <si>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</si>
  <si>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</si>
  <si>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</si>
  <si>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</si>
  <si>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</si>
  <si>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</si>
  <si>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</si>
  <si>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</si>
  <si>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</si>
  <si>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</si>
  <si>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</si>
  <si>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</si>
  <si>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</si>
  <si>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</si>
  <si>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</si>
  <si>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</si>
  <si>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</si>
  <si>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</si>
  <si>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</si>
  <si>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</si>
  <si>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</si>
  <si>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</si>
  <si>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</si>
  <si>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</si>
  <si>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</si>
  <si>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</si>
  <si>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</si>
  <si>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</si>
  <si>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</si>
  <si>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</si>
  <si>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</si>
  <si>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</si>
  <si>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</si>
  <si>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</si>
  <si>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</si>
  <si>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</si>
  <si>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</si>
  <si>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</si>
  <si>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</si>
  <si>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</si>
  <si>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</si>
  <si>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</si>
  <si>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</si>
  <si>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</si>
  <si>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</si>
  <si>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</si>
  <si>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</si>
  <si>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</si>
  <si>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</si>
  <si>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</si>
  <si>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</si>
  <si>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</si>
  <si>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</si>
  <si>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</si>
  <si>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</si>
  <si>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</si>
  <si>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</si>
  <si>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</si>
  <si>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</si>
  <si>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</si>
  <si>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</si>
  <si>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</si>
  <si>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</si>
  <si>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</si>
  <si>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</si>
  <si>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</si>
  <si>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</si>
  <si>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</si>
  <si>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</si>
  <si>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</si>
  <si>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</si>
  <si>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</si>
  <si>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</si>
  <si>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</si>
  <si>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</si>
  <si>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</si>
  <si>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</si>
  <si>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</si>
  <si>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</si>
  <si>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</si>
  <si>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</si>
  <si>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</si>
  <si>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</si>
  <si>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</si>
  <si>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</si>
  <si>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</si>
  <si>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</si>
  <si>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</si>
  <si>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</si>
  <si>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</si>
  <si>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</si>
  <si>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</si>
  <si>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</si>
  <si>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</si>
  <si>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</si>
  <si>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</si>
  <si>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</si>
  <si>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</si>
  <si>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</si>
  <si>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</si>
  <si>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</si>
  <si>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</si>
  <si>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</si>
  <si>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</si>
  <si>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</si>
  <si>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</si>
  <si>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</si>
  <si>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</si>
  <si>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</si>
  <si>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</si>
  <si>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</si>
  <si>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</si>
  <si>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</si>
  <si>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</si>
  <si>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</si>
  <si>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</si>
  <si>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</si>
  <si>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</si>
  <si>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</si>
  <si>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</si>
  <si>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</si>
  <si>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</si>
  <si>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</si>
  <si>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</si>
  <si>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</si>
  <si>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</si>
  <si>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</si>
  <si>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</si>
  <si>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</si>
  <si>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</si>
  <si>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</si>
  <si>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</si>
  <si>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</si>
  <si>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</si>
  <si>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</si>
  <si>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</si>
  <si>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</si>
  <si>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</si>
  <si>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</si>
  <si>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</si>
  <si>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</si>
  <si>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</si>
  <si>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</si>
  <si>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</si>
  <si>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</si>
  <si>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</si>
  <si>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</si>
  <si>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</si>
  <si>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</si>
  <si>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</si>
  <si>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</si>
  <si>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</si>
  <si>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</si>
  <si>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</si>
  <si>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</si>
  <si>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</si>
  <si>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</si>
  <si>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</si>
  <si>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</si>
  <si>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</si>
  <si>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</si>
  <si>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</si>
  <si>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</si>
  <si>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</si>
  <si>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</si>
  <si>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</si>
  <si>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</si>
  <si>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</si>
  <si>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</si>
  <si>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</si>
  <si>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</si>
  <si>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</si>
  <si>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</si>
  <si>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</si>
  <si>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</si>
  <si>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</si>
  <si>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</si>
  <si>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</si>
  <si>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</si>
  <si>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</si>
  <si>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</si>
  <si>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</si>
  <si>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</si>
  <si>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</si>
  <si>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</si>
  <si>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</si>
  <si>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</si>
  <si>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</si>
  <si>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</si>
  <si>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</si>
  <si>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</si>
  <si>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</si>
  <si>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</si>
  <si>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</si>
  <si>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</si>
  <si>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</si>
  <si>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</si>
  <si>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</si>
  <si>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</si>
  <si>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</si>
  <si>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</si>
  <si>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</si>
  <si>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</si>
  <si>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</si>
  <si>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</si>
  <si>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</si>
  <si>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</si>
  <si>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</si>
  <si>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</si>
  <si>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</si>
  <si>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</si>
  <si>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</si>
  <si>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</si>
  <si>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</si>
  <si>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</si>
  <si>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</si>
  <si>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</si>
  <si>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</si>
  <si>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</si>
  <si>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</si>
  <si>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</si>
  <si>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</si>
  <si>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</si>
  <si>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</si>
  <si>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</si>
  <si>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</si>
  <si>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</si>
  <si>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</si>
  <si>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</si>
  <si>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</si>
  <si>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</si>
  <si>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</si>
  <si>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</si>
  <si>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</si>
  <si>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</si>
  <si>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</si>
  <si>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</si>
  <si>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</si>
  <si>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</si>
  <si>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</si>
  <si>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</si>
  <si>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</si>
  <si>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</si>
  <si>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</si>
  <si>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</si>
  <si>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</si>
  <si>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</si>
  <si>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</si>
  <si>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</si>
  <si>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</si>
  <si>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</si>
  <si>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</si>
  <si>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</si>
  <si>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</si>
  <si>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</si>
  <si>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</si>
  <si>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</si>
  <si>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</si>
  <si>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</si>
  <si>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</si>
  <si>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</si>
  <si>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</si>
  <si>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</si>
  <si>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</si>
  <si>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</si>
  <si>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</si>
  <si>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</si>
  <si>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</si>
  <si>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</si>
  <si>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</si>
  <si>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</si>
  <si>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</si>
  <si>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</si>
  <si>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</si>
  <si>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</si>
  <si>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</si>
  <si>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</si>
  <si>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</si>
  <si>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</si>
  <si>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</si>
  <si>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</si>
  <si>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</si>
  <si>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</si>
  <si>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</si>
  <si>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</si>
  <si>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</si>
  <si>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</si>
  <si>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</si>
  <si>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</si>
  <si>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</si>
  <si>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</si>
  <si>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</si>
  <si>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</si>
  <si>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</si>
  <si>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</si>
  <si>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</si>
  <si>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</si>
  <si>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</si>
  <si>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</si>
  <si>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</si>
  <si>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</si>
  <si>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</si>
  <si>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</si>
  <si>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</si>
  <si>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</si>
  <si>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</si>
  <si>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</si>
  <si>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</si>
  <si>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</si>
  <si>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</si>
  <si>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</si>
  <si>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</si>
  <si>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</si>
  <si>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</si>
  <si>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</si>
  <si>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</si>
  <si>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</si>
  <si>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</si>
  <si>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</si>
  <si>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</si>
  <si>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</si>
  <si>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</si>
  <si>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</si>
  <si>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</si>
  <si>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</si>
  <si>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</si>
  <si>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</si>
  <si>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</si>
  <si>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</si>
  <si>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</si>
  <si>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</si>
  <si>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</si>
  <si>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</si>
  <si>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</si>
  <si>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</si>
  <si>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</si>
  <si>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</si>
  <si>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</si>
  <si>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</si>
  <si>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</si>
  <si>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</si>
  <si>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</si>
  <si>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</si>
  <si>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</si>
  <si>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</si>
  <si>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</si>
  <si>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</si>
  <si>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</si>
  <si>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</si>
  <si>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</si>
  <si>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</si>
  <si>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</si>
  <si>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</si>
  <si>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</si>
  <si>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</si>
  <si>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</si>
  <si>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</si>
  <si>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</si>
  <si>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</si>
  <si>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</si>
  <si>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</si>
  <si>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</si>
  <si>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</si>
  <si>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</si>
  <si>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</si>
  <si>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</si>
  <si>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</si>
  <si>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</si>
  <si>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</si>
  <si>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</si>
  <si>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</si>
  <si>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</si>
  <si>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</si>
  <si>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</si>
  <si>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</si>
  <si>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</si>
  <si>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</si>
  <si>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</si>
  <si>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</si>
  <si>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</si>
  <si>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</si>
  <si>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</si>
  <si>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</si>
  <si>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</si>
  <si>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</si>
  <si>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</si>
  <si>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</si>
  <si>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</si>
  <si>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</si>
  <si>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</si>
  <si>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</si>
  <si>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</si>
  <si>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</si>
  <si>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</si>
  <si>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</si>
  <si>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</si>
  <si>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</si>
  <si>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</si>
  <si>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</si>
  <si>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</si>
  <si>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</si>
  <si>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</si>
  <si>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</si>
  <si>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</si>
  <si>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</si>
  <si>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</si>
  <si>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</si>
  <si>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</si>
  <si>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</si>
  <si>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</si>
  <si>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</si>
  <si>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</si>
  <si>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</si>
  <si>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</si>
  <si>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</si>
  <si>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</si>
  <si>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</si>
  <si>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</si>
  <si>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</si>
  <si>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</si>
  <si>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</si>
  <si>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</si>
  <si>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</si>
  <si>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</si>
  <si>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</si>
  <si>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</si>
  <si>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</si>
  <si>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</si>
  <si>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</si>
  <si>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</si>
  <si>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</si>
  <si>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</si>
  <si>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</si>
  <si>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</si>
  <si>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</si>
  <si>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</si>
  <si>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</si>
  <si>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</si>
  <si>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</si>
  <si>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</si>
  <si>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</si>
  <si>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</si>
  <si>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</si>
  <si>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</si>
  <si>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</si>
  <si>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</si>
  <si>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</si>
  <si>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</si>
  <si>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</si>
  <si>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</si>
  <si>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</si>
  <si>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</si>
  <si>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</si>
  <si>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</si>
  <si>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</si>
  <si>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</si>
  <si>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</si>
  <si>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</si>
  <si>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</si>
  <si>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</si>
  <si>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</si>
  <si>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</si>
  <si>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</si>
  <si>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</si>
  <si>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</si>
  <si>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</si>
  <si>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</si>
  <si>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</si>
  <si>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</si>
  <si>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</si>
  <si>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</si>
  <si>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</si>
  <si>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</si>
  <si>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</si>
  <si>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</si>
  <si>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</si>
  <si>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</si>
  <si>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</si>
  <si>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</si>
  <si>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</si>
  <si>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</si>
  <si>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</si>
  <si>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</si>
  <si>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</si>
  <si>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</si>
  <si>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</si>
  <si>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</si>
  <si>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</si>
  <si>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</si>
  <si>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</si>
  <si>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</si>
  <si>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</si>
  <si>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</si>
  <si>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</si>
  <si>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</si>
  <si>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</si>
  <si>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</si>
  <si>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</si>
  <si>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</si>
  <si>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</si>
  <si>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</si>
  <si>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</si>
  <si>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</si>
  <si>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</si>
  <si>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</si>
  <si>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</si>
  <si>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</si>
  <si>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</si>
  <si>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</si>
  <si>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</si>
  <si>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</si>
  <si>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</si>
  <si>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</si>
  <si>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</si>
  <si>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</si>
  <si>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</si>
  <si>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</si>
  <si>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</si>
  <si>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</si>
  <si>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</si>
  <si>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</si>
  <si>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</si>
  <si>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</si>
  <si>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</si>
  <si>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</si>
  <si>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</si>
  <si>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</si>
  <si>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</si>
  <si>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</si>
  <si>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</si>
  <si>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</si>
  <si>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</si>
  <si>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</si>
  <si>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</si>
  <si>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</si>
  <si>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</si>
  <si>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</si>
  <si>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</si>
  <si>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</si>
  <si>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</si>
  <si>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</si>
  <si>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</si>
  <si>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</si>
  <si>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</si>
  <si>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</si>
  <si>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</si>
  <si>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</si>
  <si>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</si>
  <si>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</si>
  <si>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</si>
  <si>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</si>
  <si>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</si>
  <si>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</si>
  <si>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</si>
  <si>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</si>
  <si>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</si>
  <si>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</si>
  <si>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</si>
  <si>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</si>
  <si>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</si>
  <si>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</si>
  <si>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</si>
  <si>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</si>
  <si>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</si>
  <si>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</si>
  <si>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</si>
  <si>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</si>
  <si>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</si>
  <si>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</si>
  <si>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</si>
  <si>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</si>
  <si>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</si>
  <si>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</si>
  <si>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</si>
  <si>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</si>
  <si>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</si>
  <si>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</si>
  <si>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</si>
  <si>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</si>
  <si>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</si>
  <si>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</si>
  <si>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</si>
  <si>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</si>
  <si>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</si>
  <si>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</si>
  <si>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</si>
  <si>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</si>
  <si>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</si>
  <si>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</si>
  <si>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</si>
  <si>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</si>
  <si>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</si>
  <si>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</si>
  <si>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</si>
  <si>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</si>
  <si>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</si>
  <si>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</si>
  <si>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</si>
  <si>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</si>
  <si>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</si>
  <si>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</si>
  <si>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</si>
  <si>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</si>
  <si>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</si>
  <si>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</si>
  <si>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</si>
  <si>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</si>
  <si>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</si>
  <si>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</si>
  <si>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</si>
  <si>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</si>
  <si>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</si>
  <si>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</si>
  <si>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</si>
  <si>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</si>
  <si>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</si>
  <si>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</si>
  <si>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</si>
  <si>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</si>
  <si>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</si>
  <si>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</si>
  <si>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</si>
  <si>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</si>
  <si>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</si>
  <si>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</si>
  <si>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</si>
  <si>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</si>
  <si>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</si>
  <si>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</si>
  <si>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</si>
  <si>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</si>
  <si>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</si>
  <si>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</si>
  <si>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</si>
  <si>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</si>
  <si>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</si>
  <si>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</si>
  <si>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</si>
  <si>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</si>
  <si>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</si>
  <si>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</si>
  <si>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</si>
  <si>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</si>
  <si>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</si>
  <si>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</si>
  <si>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</si>
  <si>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</si>
  <si>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</si>
  <si>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</si>
  <si>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</si>
  <si>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</si>
  <si>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</si>
  <si>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</si>
  <si>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</si>
  <si>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</si>
  <si>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</si>
  <si>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</si>
  <si>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</si>
  <si>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</si>
  <si>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</si>
  <si>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</si>
  <si>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</si>
  <si>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</si>
  <si>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</si>
  <si>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</si>
  <si>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</si>
  <si>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</si>
  <si>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</si>
  <si>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</si>
  <si>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</si>
  <si>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</si>
  <si>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</si>
  <si>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</si>
  <si>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</si>
  <si>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</si>
  <si>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</si>
  <si>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</si>
  <si>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</si>
  <si>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</si>
  <si>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</si>
  <si>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</si>
  <si>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</si>
  <si>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</si>
  <si>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</si>
  <si>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</si>
  <si>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</si>
  <si>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</si>
  <si>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</si>
  <si>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</si>
  <si>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</si>
  <si>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</si>
  <si>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</si>
  <si>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</si>
  <si>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</si>
  <si>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</si>
  <si>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</si>
  <si>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</si>
  <si>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</si>
  <si>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</si>
  <si>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</si>
  <si>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</si>
  <si>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</si>
  <si>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</si>
  <si>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</si>
  <si>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</si>
  <si>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</si>
  <si>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</si>
  <si>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</si>
  <si>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</si>
  <si>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</si>
  <si>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</si>
  <si>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</si>
  <si>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</si>
  <si>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</si>
  <si>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</si>
  <si>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</si>
  <si>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</si>
  <si>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</si>
  <si>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</si>
  <si>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</si>
  <si>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</si>
  <si>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</si>
  <si>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</si>
  <si>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</si>
  <si>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</si>
  <si>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</si>
  <si>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</si>
  <si>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</si>
  <si>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</si>
  <si>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</si>
  <si>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</si>
  <si>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</si>
  <si>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</si>
  <si>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</si>
  <si>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</si>
  <si>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</si>
  <si>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</si>
  <si>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</si>
  <si>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</si>
  <si>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</si>
  <si>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</si>
  <si>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</si>
  <si>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</si>
  <si>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</si>
  <si>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</si>
  <si>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</si>
  <si>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</si>
  <si>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</si>
  <si>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</si>
  <si>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</si>
  <si>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</si>
  <si>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</si>
  <si>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</si>
  <si>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</si>
  <si>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</si>
  <si>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</si>
  <si>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</si>
  <si>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</si>
  <si>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</si>
  <si>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</si>
  <si>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</si>
  <si>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</si>
  <si>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</si>
  <si>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</si>
  <si>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</si>
  <si>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</si>
  <si>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</si>
  <si>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</si>
  <si>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</si>
  <si>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</si>
  <si>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</si>
  <si>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</si>
  <si>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</si>
  <si>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</si>
  <si>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</si>
  <si>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</si>
  <si>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</si>
  <si>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</si>
  <si>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</si>
  <si>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</si>
  <si>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</si>
  <si>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</si>
  <si>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</si>
  <si>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</si>
  <si>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</si>
  <si>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</si>
  <si>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</si>
  <si>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</si>
  <si>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</si>
  <si>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</si>
  <si>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</si>
  <si>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</si>
  <si>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</si>
  <si>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</si>
  <si>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</si>
  <si>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</si>
  <si>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</si>
  <si>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</si>
  <si>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</si>
  <si>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</si>
  <si>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</si>
  <si>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</si>
  <si>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</si>
  <si>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</si>
  <si>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</si>
  <si>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</si>
  <si>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</si>
  <si>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</si>
  <si>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</si>
  <si>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</si>
  <si>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</si>
  <si>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</si>
  <si>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</si>
  <si>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</si>
  <si>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</si>
  <si>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</si>
  <si>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</si>
  <si>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</si>
  <si>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</si>
  <si>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</si>
  <si>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</si>
  <si>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</si>
  <si>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</si>
  <si>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</si>
  <si>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</si>
  <si>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</si>
  <si>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</si>
  <si>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</si>
  <si>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</si>
  <si>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</si>
  <si>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</si>
  <si>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</si>
  <si>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</si>
  <si>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</si>
  <si>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</si>
  <si>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</si>
  <si>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</si>
  <si>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</si>
  <si>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</si>
  <si>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</si>
  <si>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</si>
  <si>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</si>
  <si>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</si>
  <si>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</si>
  <si>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</si>
  <si>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</si>
  <si>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</si>
  <si>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</si>
  <si>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</si>
  <si>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</si>
  <si>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</si>
  <si>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</si>
  <si>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</si>
  <si>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</si>
  <si>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</si>
  <si>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</si>
  <si>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</si>
  <si>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</si>
  <si>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</si>
  <si>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</si>
  <si>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</si>
  <si>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</si>
  <si>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</si>
  <si>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</si>
  <si>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</si>
  <si>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</si>
  <si>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</si>
  <si>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</si>
  <si>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</si>
  <si>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</si>
  <si>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</si>
  <si>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</si>
  <si>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</si>
  <si>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</si>
  <si>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</si>
  <si>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</si>
  <si>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</si>
  <si>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</si>
  <si>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</si>
  <si>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</si>
  <si>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</si>
  <si>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</si>
  <si>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</si>
  <si>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</si>
  <si>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</si>
  <si>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</si>
  <si>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</si>
  <si>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</si>
  <si>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</si>
  <si>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</si>
  <si>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</si>
  <si>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</si>
  <si>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</si>
  <si>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</si>
  <si>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</si>
  <si>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</si>
  <si>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</si>
  <si>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</si>
  <si>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</si>
  <si>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</si>
  <si>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</si>
  <si>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</si>
  <si>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</si>
  <si>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</si>
  <si>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</si>
  <si>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</si>
  <si>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</si>
  <si>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</si>
  <si>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</si>
  <si>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</si>
  <si>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</si>
  <si>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</si>
  <si>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</si>
  <si>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</si>
  <si>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</si>
  <si>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</si>
  <si>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</si>
  <si>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</si>
  <si>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</si>
  <si>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</si>
  <si>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</si>
  <si>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</si>
  <si>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</si>
  <si>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</si>
  <si>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</si>
  <si>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</si>
  <si>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</si>
  <si>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</si>
  <si>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</si>
  <si>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</si>
  <si>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</si>
  <si>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</si>
  <si>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</si>
  <si>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</si>
  <si>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</si>
  <si>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</si>
  <si>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</si>
  <si>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</si>
  <si>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</si>
  <si>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</si>
  <si>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</si>
  <si>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</si>
  <si>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</si>
  <si>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</si>
  <si>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</si>
  <si>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</si>
  <si>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</si>
  <si>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</si>
  <si>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</si>
  <si>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</si>
  <si>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</si>
  <si>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</si>
  <si>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</si>
  <si>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</si>
  <si>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</si>
  <si>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</si>
  <si>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</si>
  <si>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</si>
  <si>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</si>
  <si>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</si>
  <si>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</si>
  <si>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</si>
  <si>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</si>
  <si>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</si>
  <si>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</si>
  <si>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</si>
  <si>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</si>
  <si>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</si>
  <si>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</si>
  <si>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</si>
  <si>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</si>
  <si>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</si>
  <si>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</si>
  <si>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</si>
  <si>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</si>
  <si>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</si>
  <si>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</si>
  <si>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</si>
  <si>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</si>
  <si>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</si>
  <si>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</si>
  <si>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</si>
  <si>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</si>
  <si>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</si>
  <si>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</si>
  <si>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</si>
  <si>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</si>
  <si>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</si>
  <si>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</si>
  <si>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</si>
  <si>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</si>
  <si>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</si>
  <si>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</si>
  <si>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</si>
  <si>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</si>
  <si>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</si>
  <si>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</si>
  <si>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</si>
  <si>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</si>
  <si>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</si>
  <si>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</si>
  <si>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</si>
  <si>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</si>
  <si>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</si>
  <si>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</si>
  <si>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</si>
  <si>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</si>
  <si>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</si>
  <si>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</si>
  <si>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</si>
  <si>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</si>
  <si>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</si>
  <si>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</si>
  <si>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</si>
  <si>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</si>
  <si>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</si>
  <si>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</si>
  <si>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</si>
  <si>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</si>
  <si>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</si>
  <si>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</si>
  <si>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</si>
  <si>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</si>
  <si>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</si>
  <si>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</si>
  <si>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</si>
  <si>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</si>
  <si>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</si>
  <si>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</si>
  <si>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</si>
  <si>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</si>
  <si>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</si>
  <si>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</si>
  <si>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</si>
  <si>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</si>
  <si>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</si>
  <si>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</si>
  <si>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</si>
  <si>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</si>
  <si>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</si>
  <si>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</si>
  <si>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</si>
  <si>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</si>
  <si>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</si>
  <si>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</si>
  <si>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</si>
  <si>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</si>
  <si>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</si>
  <si>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</si>
  <si>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</si>
  <si>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</si>
  <si>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</si>
  <si>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</si>
  <si>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</si>
  <si>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</si>
  <si>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</si>
  <si>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</si>
  <si>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</si>
  <si>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</si>
  <si>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</si>
  <si>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</si>
  <si>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</si>
  <si>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</si>
  <si>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</si>
  <si>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</si>
  <si>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</si>
  <si>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</si>
  <si>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</si>
  <si>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</si>
  <si>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</si>
  <si>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</si>
  <si>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</si>
  <si>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</si>
  <si>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</si>
  <si>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</si>
  <si>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</si>
  <si>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</si>
  <si>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</si>
  <si>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</si>
  <si>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</si>
  <si>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</si>
  <si>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</si>
  <si>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</si>
  <si>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</si>
  <si>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</si>
  <si>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</si>
  <si>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</si>
  <si>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</si>
  <si>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</si>
  <si>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</si>
  <si>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</si>
  <si>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</si>
  <si>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</si>
  <si>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</si>
  <si>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</si>
  <si>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</si>
  <si>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</si>
  <si>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</si>
  <si>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</si>
  <si>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</si>
  <si>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</si>
  <si>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</si>
  <si>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</si>
  <si>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</si>
  <si>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</si>
  <si>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</si>
  <si>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</si>
  <si>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</si>
  <si>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</si>
  <si>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</si>
  <si>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</si>
  <si>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</si>
  <si>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</si>
  <si>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</si>
  <si>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</si>
  <si>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</si>
  <si>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</si>
  <si>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</si>
  <si>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</si>
  <si>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</si>
  <si>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</si>
  <si>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</si>
  <si>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</si>
  <si>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</si>
  <si>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</si>
  <si>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</si>
  <si>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</si>
  <si>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</si>
  <si>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</si>
  <si>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</si>
  <si>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</si>
  <si>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</si>
  <si>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</si>
  <si>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</si>
  <si>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</si>
  <si>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</si>
  <si>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</si>
  <si>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</si>
  <si>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</si>
  <si>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</si>
  <si>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</si>
  <si>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</si>
  <si>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</si>
  <si>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</si>
  <si>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</si>
  <si>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</si>
  <si>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</si>
  <si>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</si>
  <si>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</si>
  <si>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</si>
  <si>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</si>
  <si>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</si>
  <si>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</si>
  <si>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</si>
  <si>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</si>
  <si>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</si>
  <si>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</si>
  <si>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</si>
  <si>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</si>
  <si>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</si>
  <si>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</si>
  <si>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</si>
  <si>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</si>
  <si>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</si>
  <si>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</si>
  <si>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</si>
  <si>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</si>
  <si>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</si>
  <si>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</si>
  <si>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</si>
  <si>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</si>
  <si>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</si>
  <si>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</si>
  <si>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</si>
  <si>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</si>
  <si>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</si>
  <si>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</si>
  <si>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</si>
  <si>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</si>
  <si>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</si>
  <si>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</si>
  <si>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</si>
  <si>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</si>
  <si>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</si>
  <si>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</si>
  <si>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</si>
  <si>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</si>
  <si>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</si>
  <si>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</si>
  <si>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</si>
  <si>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</si>
  <si>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</si>
  <si>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</si>
  <si>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</si>
  <si>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</si>
  <si>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</si>
  <si>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</si>
  <si>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</si>
  <si>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</si>
  <si>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</si>
  <si>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</si>
  <si>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</si>
  <si>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</si>
  <si>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</si>
  <si>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</si>
  <si>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</si>
  <si>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</si>
  <si>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</si>
  <si>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</si>
  <si>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</si>
  <si>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</si>
  <si>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</si>
  <si>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</si>
  <si>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</si>
  <si>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</si>
  <si>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</si>
  <si>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</si>
  <si>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</si>
  <si>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</si>
  <si>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</si>
  <si>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</si>
  <si>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</si>
  <si>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</si>
  <si>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</si>
  <si>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</si>
  <si>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</si>
  <si>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</si>
  <si>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</si>
  <si>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</si>
  <si>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</si>
  <si>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</si>
  <si>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</si>
  <si>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</si>
  <si>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</si>
  <si>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</si>
  <si>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</si>
  <si>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</si>
  <si>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</si>
  <si>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</si>
  <si>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</si>
  <si>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</si>
  <si>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</si>
  <si>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</si>
  <si>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</si>
  <si>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</si>
  <si>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</si>
  <si>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</si>
  <si>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</si>
  <si>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</si>
  <si>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</si>
  <si>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</si>
  <si>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</si>
  <si>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</si>
  <si>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</si>
  <si>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</si>
  <si>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</si>
  <si>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</si>
  <si>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</si>
  <si>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</si>
  <si>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</si>
  <si>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</si>
  <si>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</si>
  <si>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</si>
  <si>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</si>
  <si>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</si>
  <si>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</si>
  <si>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</si>
  <si>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</si>
  <si>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</si>
  <si>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</si>
  <si>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</si>
  <si>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</si>
  <si>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</si>
  <si>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</si>
  <si>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</si>
  <si>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</si>
  <si>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</si>
  <si>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</si>
  <si>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</si>
  <si>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</si>
  <si>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</si>
  <si>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</si>
  <si>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</si>
  <si>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</si>
  <si>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</si>
  <si>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</si>
  <si>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</si>
  <si>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</si>
  <si>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</si>
  <si>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</si>
  <si>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</si>
  <si>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</si>
  <si>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</si>
  <si>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</si>
  <si>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</si>
  <si>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</si>
  <si>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</si>
  <si>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</si>
  <si>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</si>
  <si>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</si>
  <si>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</si>
  <si>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</si>
  <si>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</si>
  <si>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</si>
  <si>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</si>
  <si>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</si>
  <si>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</si>
  <si>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</si>
  <si>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</si>
  <si>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</si>
  <si>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</si>
  <si>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</si>
  <si>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</si>
  <si>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</si>
  <si>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</si>
  <si>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</si>
  <si>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</si>
  <si>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</si>
  <si>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</si>
  <si>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</si>
  <si>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</si>
  <si>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</si>
  <si>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</si>
  <si>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</si>
  <si>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</si>
  <si>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</si>
  <si>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</si>
  <si>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</si>
  <si>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</si>
  <si>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</si>
  <si>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</si>
  <si>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</si>
  <si>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</si>
  <si>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</si>
  <si>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</si>
  <si>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</si>
  <si>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</si>
  <si>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</si>
  <si>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</si>
  <si>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</si>
  <si>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</si>
  <si>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</si>
  <si>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</si>
  <si>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</si>
  <si>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</si>
  <si>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</si>
  <si>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</si>
  <si>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</si>
  <si>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</si>
  <si>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</si>
  <si>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</si>
  <si>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</si>
  <si>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</si>
  <si>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</si>
  <si>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</si>
  <si>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</si>
  <si>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</si>
  <si>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</si>
  <si>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</si>
  <si>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</si>
  <si>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</si>
  <si>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</si>
  <si>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</si>
  <si>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</si>
  <si>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</si>
  <si>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</si>
  <si>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</si>
  <si>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</si>
  <si>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</si>
  <si>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</si>
  <si>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</si>
  <si>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</si>
  <si>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</si>
  <si>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</si>
  <si>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</si>
  <si>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</si>
  <si>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</si>
  <si>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</si>
  <si>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</si>
  <si>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</si>
  <si>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</si>
  <si>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</si>
  <si>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</si>
  <si>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</si>
  <si>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</si>
  <si>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</si>
  <si>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</si>
  <si>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</si>
  <si>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</si>
  <si>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</si>
  <si>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</si>
  <si>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</si>
  <si>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</si>
  <si>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</si>
  <si>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</si>
  <si>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</si>
  <si>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</si>
  <si>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</si>
  <si>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</si>
  <si>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</si>
  <si>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</si>
  <si>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</si>
  <si>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</si>
  <si>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</si>
  <si>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</si>
  <si>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</si>
  <si>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</si>
  <si>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</si>
  <si>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</si>
  <si>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</si>
  <si>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</si>
  <si>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</si>
  <si>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</si>
  <si>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</si>
  <si>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</si>
  <si>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</si>
  <si>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</si>
  <si>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</si>
  <si>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</si>
  <si>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</si>
  <si>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</si>
  <si>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</si>
  <si>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</si>
  <si>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</si>
  <si>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</si>
  <si>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</si>
  <si>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</si>
  <si>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</si>
  <si>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</si>
  <si>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</si>
  <si>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</si>
  <si>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</si>
  <si>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</si>
  <si>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</si>
  <si>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</si>
  <si>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</si>
  <si>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</si>
  <si>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</si>
  <si>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</si>
  <si>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</si>
  <si>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</si>
  <si>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</si>
  <si>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</si>
  <si>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</si>
  <si>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</si>
  <si>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</si>
  <si>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</si>
  <si>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</si>
  <si>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</si>
  <si>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</si>
  <si>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</si>
  <si>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</si>
  <si>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</si>
  <si>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</si>
  <si>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</si>
  <si>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</si>
  <si>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</si>
  <si>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</si>
  <si>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</si>
  <si>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</si>
  <si>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</si>
  <si>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</si>
  <si>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</si>
  <si>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</si>
  <si>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</si>
  <si>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</si>
  <si>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</si>
  <si>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</si>
  <si>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</si>
  <si>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</si>
  <si>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</si>
  <si>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</si>
  <si>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</si>
  <si>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</si>
  <si>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</si>
  <si>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</si>
  <si>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</si>
  <si>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</si>
  <si>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</si>
  <si>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</si>
  <si>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</si>
  <si>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</si>
  <si>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</si>
  <si>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</si>
  <si>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</si>
  <si>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</si>
  <si>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</si>
  <si>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</si>
  <si>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</si>
  <si>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</si>
  <si>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</si>
  <si>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</si>
  <si>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</si>
  <si>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</si>
  <si>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</si>
  <si>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</si>
  <si>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</si>
  <si>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</si>
  <si>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</si>
  <si>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</si>
  <si>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</si>
  <si>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</si>
  <si>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</si>
  <si>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</si>
  <si>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</si>
  <si>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</si>
  <si>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</si>
  <si>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</si>
  <si>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</si>
  <si>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</si>
  <si>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</si>
  <si>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</si>
  <si>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</si>
  <si>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</si>
  <si>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</si>
  <si>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</si>
  <si>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</si>
  <si>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</si>
  <si>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</si>
  <si>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</si>
  <si>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</si>
  <si>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</si>
  <si>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</si>
  <si>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</si>
  <si>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</si>
  <si>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</si>
  <si>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</si>
  <si>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</si>
  <si>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</si>
  <si>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</si>
  <si>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</si>
  <si>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</si>
  <si>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</si>
  <si>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</si>
  <si>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</si>
  <si>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</si>
  <si>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</si>
  <si>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</si>
  <si>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</si>
  <si>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</si>
  <si>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</si>
  <si>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</si>
  <si>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</si>
  <si>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</si>
  <si>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</si>
  <si>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</si>
  <si>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</si>
  <si>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</si>
  <si>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</si>
  <si>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</si>
  <si>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</si>
  <si>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</si>
  <si>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</si>
  <si>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</si>
  <si>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</si>
  <si>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</si>
  <si>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</si>
  <si>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</si>
  <si>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</si>
  <si>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</si>
  <si>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</si>
  <si>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</si>
  <si>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</si>
  <si>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</si>
  <si>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</si>
  <si>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</si>
  <si>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</si>
  <si>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</si>
  <si>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</si>
  <si>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</si>
  <si>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</si>
  <si>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</si>
  <si>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</si>
  <si>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</si>
  <si>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</si>
  <si>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</si>
  <si>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</si>
  <si>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</si>
  <si>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</si>
  <si>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</si>
  <si>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</si>
  <si>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</si>
  <si>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</si>
  <si>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</si>
  <si>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</si>
  <si>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</si>
  <si>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</si>
  <si>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</si>
  <si>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</si>
  <si>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</si>
  <si>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</si>
  <si>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</si>
  <si>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</si>
  <si>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</si>
  <si>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</si>
  <si>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</si>
  <si>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</si>
  <si>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</si>
  <si>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</si>
  <si>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</si>
  <si>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</si>
  <si>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</si>
  <si>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</si>
  <si>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</si>
  <si>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</si>
  <si>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</si>
  <si>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</si>
  <si>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</si>
  <si>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</si>
  <si>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</si>
  <si>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</si>
  <si>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</si>
  <si>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</si>
  <si>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</si>
  <si>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</si>
  <si>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</si>
  <si>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</si>
  <si>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</si>
  <si>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</si>
  <si>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</si>
  <si>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</si>
  <si>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</si>
  <si>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</si>
  <si>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</si>
  <si>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</si>
  <si>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</si>
  <si>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</si>
  <si>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</si>
  <si>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</si>
  <si>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</si>
  <si>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</si>
  <si>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</si>
  <si>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</si>
  <si>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</si>
  <si>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</si>
  <si>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</si>
  <si>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</si>
  <si>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</si>
  <si>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</si>
  <si>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</si>
  <si>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</si>
  <si>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</si>
  <si>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</si>
  <si>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</si>
  <si>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</si>
  <si>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</si>
  <si>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</si>
  <si>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</si>
  <si>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</si>
  <si>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</si>
  <si>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</si>
  <si>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</si>
  <si>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</si>
  <si>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</si>
  <si>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</si>
  <si>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</si>
  <si>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</si>
  <si>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</si>
  <si>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</si>
  <si>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</si>
  <si>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</si>
  <si>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</si>
  <si>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</si>
  <si>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</si>
  <si>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</si>
  <si>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</si>
  <si>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</si>
  <si>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</si>
  <si>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</si>
  <si>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</si>
  <si>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</si>
  <si>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</si>
  <si>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</si>
  <si>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</si>
  <si>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</si>
  <si>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</si>
  <si>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</si>
  <si>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</si>
  <si>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</si>
  <si>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</si>
  <si>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</si>
  <si>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</si>
  <si>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</si>
  <si>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</si>
  <si>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</si>
  <si>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</si>
  <si>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</si>
  <si>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</si>
  <si>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</si>
  <si>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</si>
  <si>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</si>
  <si>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</si>
  <si>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</si>
  <si>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</si>
  <si>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</si>
  <si>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</si>
  <si>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</si>
  <si>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</si>
  <si>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</si>
  <si>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</si>
  <si>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</si>
  <si>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</si>
  <si>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</si>
  <si>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</si>
  <si>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</si>
  <si>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</si>
  <si>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</si>
  <si>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</si>
  <si>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</si>
  <si>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</si>
  <si>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</si>
  <si>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</si>
  <si>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</si>
  <si>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</si>
  <si>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</si>
  <si>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</si>
  <si>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</si>
  <si>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</si>
  <si>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</si>
  <si>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</si>
  <si>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</si>
  <si>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</si>
  <si>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</si>
  <si>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</si>
  <si>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</si>
  <si>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</si>
  <si>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</si>
  <si>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</si>
  <si>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</si>
  <si>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</si>
  <si>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</si>
  <si>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</si>
  <si>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</si>
  <si>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</si>
  <si>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</si>
  <si>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</si>
  <si>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</si>
  <si>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</si>
  <si>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</si>
  <si>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</si>
  <si>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</si>
  <si>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</si>
  <si>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</si>
  <si>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</si>
  <si>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</si>
  <si>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</si>
  <si>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</si>
  <si>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</si>
  <si>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</si>
  <si>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</si>
  <si>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</si>
  <si>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</si>
  <si>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</si>
  <si>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</si>
  <si>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</si>
  <si>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</si>
  <si>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</si>
  <si>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</si>
  <si>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</si>
  <si>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</si>
  <si>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</si>
  <si>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</si>
  <si>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</si>
  <si>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</si>
  <si>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</si>
  <si>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</si>
  <si>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</si>
  <si>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</si>
  <si>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</si>
  <si>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</si>
  <si>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</si>
  <si>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</si>
  <si>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</si>
  <si>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</si>
  <si>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</si>
  <si>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</si>
  <si>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</si>
  <si>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</si>
  <si>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</si>
  <si>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</si>
  <si>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</si>
  <si>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</si>
  <si>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</si>
  <si>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</si>
  <si>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</si>
  <si>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</si>
  <si>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</si>
  <si>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</si>
  <si>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</si>
  <si>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</si>
  <si>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</si>
  <si>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</si>
  <si>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</si>
  <si>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</si>
  <si>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</si>
  <si>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</si>
  <si>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</si>
  <si>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</si>
  <si>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</si>
  <si>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</si>
  <si>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</si>
  <si>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</si>
  <si>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</si>
  <si>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</si>
  <si>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</si>
  <si>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</si>
  <si>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</si>
  <si>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</si>
  <si>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</si>
  <si>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</si>
  <si>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</si>
  <si>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</si>
  <si>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</si>
  <si>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</si>
  <si>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</si>
  <si>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</si>
  <si>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</si>
  <si>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</si>
  <si>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</si>
  <si>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</si>
  <si>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</si>
  <si>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</si>
  <si>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</si>
  <si>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</si>
  <si>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</si>
  <si>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</si>
  <si>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</si>
  <si>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</si>
  <si>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</si>
  <si>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</si>
  <si>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</si>
  <si>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</si>
  <si>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</si>
  <si>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</si>
  <si>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</si>
  <si>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</si>
  <si>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</si>
  <si>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</si>
  <si>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</si>
  <si>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</si>
  <si>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</si>
  <si>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</si>
  <si>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</si>
  <si>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</si>
  <si>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</si>
  <si>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</si>
  <si>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</si>
  <si>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</si>
  <si>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</si>
  <si>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</si>
  <si>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</si>
  <si>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</si>
  <si>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</si>
  <si>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</si>
  <si>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</si>
  <si>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</si>
  <si>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</si>
  <si>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</si>
  <si>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</si>
  <si>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</si>
  <si>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</si>
  <si>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</si>
  <si>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</si>
  <si>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</si>
  <si>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</si>
  <si>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</si>
  <si>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</si>
  <si>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</si>
  <si>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</si>
  <si>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</si>
  <si>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</si>
  <si>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</si>
  <si>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</si>
  <si>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</si>
  <si>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</si>
  <si>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</si>
  <si>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</si>
  <si>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</si>
  <si>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</si>
  <si>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</si>
  <si>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</si>
  <si>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</si>
  <si>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</si>
  <si>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</si>
  <si>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</si>
  <si>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</si>
  <si>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</si>
  <si>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</si>
  <si>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</si>
  <si>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</si>
  <si>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</si>
  <si>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</si>
  <si>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</si>
  <si>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</si>
  <si>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</si>
  <si>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</si>
  <si>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</si>
  <si>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</si>
  <si>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</si>
  <si>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</si>
  <si>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</si>
  <si>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</si>
  <si>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</si>
  <si>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</si>
  <si>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</si>
  <si>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</si>
  <si>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</si>
  <si>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</si>
  <si>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</si>
  <si>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</si>
  <si>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</si>
  <si>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</si>
  <si>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</si>
  <si>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</si>
  <si>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</si>
  <si>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</si>
  <si>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</si>
  <si>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</si>
  <si>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</si>
  <si>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</si>
  <si>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</si>
  <si>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</si>
  <si>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</si>
  <si>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</si>
  <si>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</si>
  <si>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</si>
  <si>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</si>
  <si>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</si>
  <si>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</si>
  <si>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</si>
  <si>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</si>
  <si>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</si>
  <si>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</si>
  <si>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</si>
  <si>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</si>
  <si>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</si>
  <si>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</si>
  <si>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</si>
  <si>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</si>
  <si>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</si>
  <si>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</si>
  <si>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</si>
  <si>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</si>
  <si>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</si>
  <si>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</si>
  <si>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</si>
  <si>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</si>
  <si>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</si>
  <si>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</si>
  <si>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</si>
  <si>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</si>
  <si>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</si>
  <si>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</si>
  <si>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</si>
  <si>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</si>
  <si>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</si>
  <si>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</si>
  <si>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</si>
  <si>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</si>
  <si>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</si>
  <si>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</si>
  <si>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</si>
  <si>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</si>
  <si>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</si>
  <si>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</si>
  <si>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</si>
  <si>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</si>
  <si>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</si>
  <si>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</si>
  <si>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</si>
  <si>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</si>
  <si>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</si>
  <si>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</si>
  <si>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</si>
  <si>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</si>
  <si>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</si>
  <si>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</si>
  <si>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</si>
  <si>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</si>
  <si>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</si>
  <si>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</si>
  <si>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</si>
  <si>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</si>
  <si>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</si>
  <si>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</si>
  <si>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</si>
  <si>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</si>
  <si>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</si>
  <si>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</si>
  <si>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</si>
  <si>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</si>
  <si>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</si>
  <si>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</si>
  <si>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</si>
  <si>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</si>
  <si>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</si>
  <si>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</si>
  <si>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</si>
  <si>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</si>
  <si>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</si>
  <si>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</si>
  <si>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</si>
  <si>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</si>
  <si>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</si>
  <si>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</si>
  <si>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</si>
  <si>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</si>
  <si>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</si>
  <si>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</si>
  <si>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</si>
  <si>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</si>
  <si>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</si>
  <si>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</si>
  <si>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</si>
  <si>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</si>
  <si>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</si>
  <si>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</si>
  <si>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</si>
  <si>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</si>
  <si>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</si>
  <si>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</si>
  <si>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</si>
  <si>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</si>
  <si>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</si>
  <si>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</si>
  <si>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</si>
  <si>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</si>
  <si>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</si>
  <si>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</si>
  <si>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</si>
  <si>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</si>
  <si>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</si>
  <si>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</si>
  <si>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</si>
  <si>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</si>
  <si>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</si>
  <si>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</si>
  <si>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</si>
  <si>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</si>
  <si>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</si>
  <si>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</si>
  <si>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</si>
  <si>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</si>
  <si>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</si>
  <si>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</si>
  <si>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</si>
  <si>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</si>
  <si>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</si>
  <si>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</si>
  <si>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</si>
  <si>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</si>
  <si>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</si>
  <si>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</si>
  <si>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</si>
  <si>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</si>
  <si>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</si>
  <si>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</si>
  <si>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</si>
  <si>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</si>
  <si>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</si>
  <si>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</si>
  <si>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</si>
  <si>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</si>
  <si>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</si>
  <si>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</si>
  <si>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</si>
  <si>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</si>
  <si>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</si>
  <si>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</si>
  <si>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</si>
  <si>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</si>
  <si>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</si>
  <si>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</si>
  <si>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</si>
  <si>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</si>
  <si>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</si>
  <si>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</si>
  <si>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</si>
  <si>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</si>
  <si>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</si>
  <si>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</si>
  <si>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</si>
  <si>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</si>
  <si>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</si>
  <si>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</si>
  <si>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</si>
  <si>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</si>
  <si>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</si>
  <si>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</si>
  <si>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</si>
  <si>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</si>
  <si>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</si>
  <si>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</si>
  <si>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</si>
  <si>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</si>
  <si>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</si>
  <si>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</si>
  <si>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</si>
  <si>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</si>
  <si>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</si>
  <si>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</si>
  <si>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</si>
  <si>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</si>
  <si>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</si>
  <si>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</si>
  <si>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</si>
  <si>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</si>
  <si>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</si>
  <si>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</si>
  <si>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</si>
  <si>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</si>
  <si>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</si>
  <si>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</si>
  <si>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</si>
  <si>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</si>
  <si>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</si>
  <si>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</si>
  <si>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</si>
  <si>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</si>
  <si>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</si>
  <si>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</si>
  <si>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</si>
  <si>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</si>
  <si>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</si>
  <si>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</si>
  <si>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</si>
  <si>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</si>
  <si>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</si>
  <si>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</si>
  <si>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</si>
  <si>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</si>
  <si>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</si>
  <si>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</si>
  <si>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</si>
  <si>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</si>
  <si>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</si>
  <si>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</si>
  <si>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</si>
  <si>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</si>
  <si>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</si>
  <si>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</si>
  <si>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</si>
  <si>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</si>
  <si>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</si>
  <si>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</si>
  <si>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</si>
  <si>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</si>
  <si>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</si>
  <si>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</si>
  <si>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</si>
  <si>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</si>
  <si>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</si>
  <si>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</si>
  <si>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</si>
  <si>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</si>
  <si>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</si>
  <si>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</si>
  <si>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</si>
  <si>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</si>
  <si>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</si>
  <si>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</si>
  <si>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</si>
  <si>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</si>
  <si>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</si>
  <si>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</si>
  <si>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</si>
  <si>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</si>
  <si>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</si>
  <si>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</si>
  <si>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</si>
  <si>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</si>
  <si>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</si>
  <si>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</si>
  <si>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</si>
  <si>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</si>
  <si>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</si>
  <si>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</si>
  <si>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</si>
  <si>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</si>
  <si>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</si>
  <si>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</si>
  <si>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</si>
  <si>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</si>
  <si>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</si>
  <si>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</si>
  <si>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</si>
  <si>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</si>
  <si>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</si>
  <si>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</si>
  <si>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</si>
  <si>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</si>
  <si>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</si>
  <si>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</si>
  <si>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</si>
  <si>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</si>
  <si>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</si>
  <si>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</si>
  <si>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</si>
  <si>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</si>
  <si>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</si>
  <si>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</si>
  <si>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</si>
  <si>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</si>
  <si>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</si>
  <si>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</si>
  <si>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</si>
  <si>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</si>
  <si>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</si>
  <si>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</si>
  <si>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</si>
  <si>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</si>
  <si>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</si>
  <si>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</si>
  <si>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</si>
  <si>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</si>
  <si>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</si>
  <si>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</si>
  <si>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</si>
  <si>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</si>
  <si>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</si>
  <si>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</si>
  <si>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</si>
  <si>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</si>
  <si>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</si>
  <si>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</si>
  <si>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</si>
  <si>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</si>
  <si>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</si>
  <si>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</si>
  <si>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</si>
  <si>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</si>
  <si>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</si>
  <si>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</si>
  <si>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</si>
  <si>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</si>
  <si>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</si>
  <si>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</si>
  <si>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</si>
  <si>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</si>
  <si>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</si>
  <si>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</si>
  <si>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</si>
  <si>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</si>
  <si>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</si>
  <si>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</si>
  <si>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</si>
  <si>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</si>
  <si>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</si>
  <si>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</si>
  <si>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</si>
  <si>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</si>
  <si>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</si>
  <si>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</si>
  <si>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</si>
  <si>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</si>
  <si>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</si>
  <si>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</si>
  <si>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</si>
  <si>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</si>
  <si>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</si>
  <si>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</si>
  <si>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</si>
  <si>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</si>
  <si>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</si>
  <si>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</si>
  <si>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</si>
  <si>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</si>
  <si>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</si>
  <si>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</si>
  <si>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</si>
  <si>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</si>
  <si>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</si>
  <si>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</si>
  <si>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</si>
  <si>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</si>
  <si>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</si>
  <si>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</si>
  <si>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</si>
  <si>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</si>
  <si>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</si>
  <si>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</si>
  <si>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</si>
  <si>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</si>
  <si>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</si>
  <si>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</si>
  <si>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</si>
  <si>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</si>
  <si>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</si>
  <si>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</si>
  <si>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</si>
  <si>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</si>
  <si>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</si>
  <si>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</si>
  <si>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</si>
  <si>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</si>
  <si>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</si>
  <si>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</si>
  <si>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</si>
  <si>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</si>
  <si>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</si>
  <si>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</si>
  <si>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</si>
  <si>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</si>
  <si>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</si>
  <si>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</si>
  <si>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</si>
  <si>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</si>
  <si>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</si>
  <si>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</si>
  <si>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</si>
  <si>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</si>
  <si>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</si>
  <si>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</si>
  <si>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</si>
  <si>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</si>
  <si>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</si>
  <si>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</si>
  <si>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</si>
  <si>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</si>
  <si>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</si>
  <si>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</si>
  <si>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</si>
  <si>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</si>
  <si>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</si>
  <si>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</si>
  <si>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</si>
  <si>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</si>
  <si>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</si>
  <si>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</si>
  <si>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</si>
  <si>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</si>
  <si>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</si>
  <si>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</si>
  <si>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</si>
  <si>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</si>
  <si>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</si>
  <si>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</si>
  <si>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</si>
  <si>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</si>
  <si>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</si>
  <si>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</si>
  <si>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</si>
  <si>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</si>
  <si>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</si>
  <si>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</si>
  <si>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</si>
  <si>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</si>
  <si>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</si>
  <si>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</si>
  <si>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</si>
  <si>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</si>
  <si>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</si>
  <si>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</si>
  <si>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</si>
  <si>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</si>
  <si>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</si>
  <si>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</si>
  <si>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</si>
  <si>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</si>
  <si>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</si>
  <si>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</si>
  <si>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</si>
  <si>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</si>
  <si>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</si>
  <si>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</si>
  <si>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</si>
  <si>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</si>
  <si>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</si>
  <si>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</si>
  <si>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</si>
  <si>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</si>
  <si>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</si>
  <si>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</si>
  <si>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</si>
  <si>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</si>
  <si>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</si>
  <si>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</si>
  <si>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</si>
  <si>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</si>
  <si>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</si>
  <si>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</si>
  <si>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</si>
  <si>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</si>
  <si>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</si>
  <si>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</si>
  <si>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</si>
  <si>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</si>
  <si>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</si>
  <si>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</si>
  <si>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</si>
  <si>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</si>
  <si>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</si>
  <si>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</si>
  <si>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</si>
  <si>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</si>
  <si>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</si>
  <si>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</si>
  <si>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</si>
  <si>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</si>
  <si>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</si>
  <si>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</si>
  <si>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</si>
  <si>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</si>
  <si>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</si>
  <si>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</si>
  <si>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</si>
  <si>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</si>
  <si>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</si>
  <si>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</si>
  <si>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</si>
  <si>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</si>
  <si>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</si>
  <si>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</si>
  <si>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</si>
  <si>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</si>
  <si>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</si>
  <si>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</si>
  <si>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</si>
  <si>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</si>
  <si>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</si>
  <si>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</si>
  <si>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</si>
  <si>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</si>
  <si>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</si>
  <si>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</si>
  <si>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</si>
  <si>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</si>
  <si>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</si>
  <si>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</si>
  <si>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</si>
  <si>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</si>
  <si>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</si>
  <si>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</si>
  <si>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</si>
  <si>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</si>
  <si>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</si>
  <si>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</si>
  <si>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</si>
  <si>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</si>
  <si>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</si>
  <si>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</si>
  <si>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</si>
  <si>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</si>
  <si>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</si>
  <si>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</si>
  <si>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</si>
  <si>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</si>
  <si>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</si>
  <si>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</si>
  <si>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</si>
  <si>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</si>
  <si>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</si>
  <si>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</si>
  <si>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</si>
  <si>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</si>
  <si>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</si>
  <si>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</si>
  <si>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</si>
  <si>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</si>
  <si>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</si>
  <si>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</si>
  <si>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</si>
  <si>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</si>
  <si>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</si>
  <si>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</si>
  <si>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</si>
  <si>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</si>
  <si>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</si>
  <si>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</si>
  <si>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</si>
  <si>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</si>
  <si>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</si>
  <si>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</si>
  <si>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</si>
  <si>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</si>
  <si>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</si>
  <si>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</si>
  <si>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</si>
  <si>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</si>
  <si>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</si>
  <si>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</si>
  <si>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</si>
  <si>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</si>
  <si>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</si>
  <si>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</si>
  <si>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</si>
  <si>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</si>
  <si>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</si>
  <si>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</si>
  <si>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</si>
  <si>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</si>
  <si>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</si>
  <si>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</si>
  <si>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</si>
  <si>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</si>
  <si>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</si>
  <si>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</si>
  <si>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</si>
  <si>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</si>
  <si>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</si>
  <si>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</si>
  <si>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</si>
  <si>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</si>
  <si>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</si>
  <si>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</si>
  <si>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</si>
  <si>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</si>
  <si>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</si>
  <si>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</si>
  <si>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</si>
  <si>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</si>
  <si>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</si>
  <si>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</si>
  <si>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</si>
  <si>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</si>
  <si>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</si>
  <si>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</si>
  <si>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</si>
  <si>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</si>
  <si>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</si>
  <si>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</si>
  <si>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</si>
  <si>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</si>
  <si>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</si>
  <si>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</si>
  <si>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</si>
  <si>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</si>
  <si>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</si>
  <si>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</si>
  <si>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</si>
  <si>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</si>
  <si>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</si>
  <si>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</si>
  <si>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</si>
  <si>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</si>
  <si>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</si>
  <si>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</si>
  <si>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</si>
  <si>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</si>
  <si>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</si>
  <si>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</si>
  <si>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</si>
  <si>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</si>
  <si>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</si>
  <si>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</si>
  <si>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</si>
  <si>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</si>
  <si>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</si>
  <si>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</si>
  <si>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</si>
  <si>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</si>
  <si>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</si>
  <si>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</si>
  <si>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</si>
  <si>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</si>
  <si>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</si>
  <si>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</si>
  <si>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</si>
  <si>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</si>
  <si>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</si>
  <si>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</si>
  <si>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</si>
  <si>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</si>
  <si>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</si>
  <si>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</si>
  <si>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</si>
  <si>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</si>
  <si>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</si>
  <si>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</si>
  <si>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</si>
  <si>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</si>
  <si>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</si>
  <si>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</si>
  <si>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</si>
  <si>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</si>
  <si>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</si>
  <si>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</si>
  <si>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</si>
  <si>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</si>
  <si>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</si>
  <si>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</si>
  <si>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</si>
  <si>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</si>
  <si>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</si>
  <si>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</si>
  <si>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</si>
  <si>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</si>
  <si>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</si>
  <si>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</si>
  <si>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</si>
  <si>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</si>
  <si>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</si>
  <si>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</si>
  <si>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</si>
  <si>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</si>
  <si>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</si>
  <si>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</si>
  <si>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</si>
  <si>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</si>
  <si>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</si>
  <si>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</si>
  <si>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</si>
  <si>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</si>
  <si>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</si>
  <si>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</si>
  <si>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</si>
  <si>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</si>
  <si>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</si>
  <si>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</si>
  <si>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</si>
  <si>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</si>
  <si>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</si>
  <si>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</si>
  <si>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</si>
  <si>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</si>
  <si>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</si>
  <si>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</si>
  <si>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</si>
  <si>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</si>
  <si>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</si>
  <si>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</si>
  <si>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</si>
  <si>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</si>
  <si>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</si>
  <si>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</si>
  <si>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</si>
  <si>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</si>
  <si>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</si>
  <si>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</si>
  <si>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</si>
  <si>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</si>
  <si>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</si>
  <si>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</si>
  <si>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</si>
  <si>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</si>
  <si>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</si>
  <si>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</si>
  <si>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</si>
  <si>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</si>
  <si>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</si>
  <si>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</si>
  <si>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</si>
  <si>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</si>
  <si>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</si>
  <si>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</si>
  <si>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</si>
  <si>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</si>
  <si>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</si>
  <si>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</si>
  <si>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</si>
  <si>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</si>
  <si>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</si>
  <si>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</si>
  <si>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</si>
  <si>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</si>
  <si>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</si>
  <si>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</si>
  <si>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</si>
  <si>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</si>
  <si>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</si>
  <si>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</si>
  <si>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</si>
  <si>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</si>
  <si>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</si>
  <si>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</si>
  <si>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</si>
  <si>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</si>
  <si>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</si>
  <si>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</si>
  <si>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</si>
  <si>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</si>
  <si>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</si>
  <si>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</si>
  <si>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</si>
  <si>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</si>
  <si>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</si>
  <si>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</si>
  <si>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</si>
  <si>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</si>
  <si>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</si>
  <si>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</si>
  <si>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</si>
  <si>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</si>
  <si>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</si>
  <si>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</si>
  <si>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</si>
  <si>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</si>
  <si>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</si>
  <si>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</si>
  <si>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</si>
  <si>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</si>
  <si>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</si>
  <si>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</si>
  <si>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</si>
  <si>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</si>
  <si>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</si>
  <si>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</si>
  <si>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</si>
  <si>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</si>
  <si>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</si>
  <si>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</si>
  <si>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</si>
  <si>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</si>
  <si>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</si>
  <si>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</si>
  <si>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</si>
  <si>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</si>
  <si>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</si>
  <si>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</si>
  <si>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</si>
  <si>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</si>
  <si>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</si>
  <si>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</si>
  <si>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</si>
  <si>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</si>
  <si>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</si>
  <si>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</si>
  <si>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</si>
  <si>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</si>
  <si>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</si>
  <si>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</si>
  <si>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</si>
  <si>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</si>
  <si>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</si>
  <si>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</si>
  <si>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</si>
  <si>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</si>
  <si>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</si>
  <si>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</si>
  <si>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</si>
  <si>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</si>
  <si>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</si>
  <si>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</si>
  <si>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</si>
  <si>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</si>
  <si>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</si>
  <si>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</si>
  <si>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</si>
  <si>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</si>
  <si>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</si>
  <si>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</si>
  <si>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</si>
  <si>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</si>
  <si>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</si>
  <si>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</si>
  <si>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</si>
  <si>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</si>
  <si>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</si>
  <si>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</si>
  <si>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</si>
  <si>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</si>
  <si>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</si>
  <si>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</si>
  <si>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</si>
  <si>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</si>
  <si>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</si>
  <si>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</si>
  <si>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</si>
  <si>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</si>
  <si>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</si>
  <si>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</si>
  <si>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</si>
  <si>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</si>
  <si>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</si>
  <si>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</si>
  <si>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</si>
  <si>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</si>
  <si>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</si>
  <si>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</si>
  <si>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</si>
  <si>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</si>
  <si>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</si>
  <si>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</si>
  <si>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</si>
  <si>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</si>
  <si>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</si>
  <si>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</si>
  <si>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</si>
  <si>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</si>
  <si>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</si>
  <si>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</si>
  <si>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</si>
  <si>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</si>
  <si>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</si>
  <si>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</si>
  <si>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</si>
  <si>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</si>
  <si>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</si>
  <si>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</si>
  <si>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</si>
  <si>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</si>
  <si>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</si>
  <si>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</si>
  <si>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</si>
  <si>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</si>
  <si>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</si>
  <si>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</si>
  <si>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</si>
  <si>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</si>
  <si>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</si>
  <si>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</si>
  <si>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</si>
  <si>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</si>
  <si>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</si>
  <si>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</si>
  <si>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</si>
  <si>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</si>
  <si>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</si>
  <si>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</si>
  <si>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</si>
  <si>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</si>
  <si>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</si>
  <si>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</si>
  <si>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</si>
  <si>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</si>
  <si>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</si>
  <si>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</si>
  <si>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</si>
  <si>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</si>
  <si>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</si>
  <si>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</si>
  <si>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</si>
  <si>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</si>
  <si>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</si>
  <si>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</si>
  <si>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</si>
  <si>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</si>
  <si>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</si>
  <si>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</si>
  <si>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</si>
  <si>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</si>
  <si>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</si>
  <si>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</si>
  <si>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</si>
  <si>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</si>
  <si>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</si>
  <si>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</si>
  <si>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</si>
  <si>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</si>
  <si>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</si>
  <si>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</si>
  <si>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</si>
  <si>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</si>
  <si>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</si>
  <si>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</si>
  <si>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</si>
  <si>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</si>
  <si>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</si>
  <si>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</si>
  <si>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</si>
  <si>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</si>
  <si>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</si>
  <si>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</si>
  <si>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</si>
  <si>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</si>
  <si>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</si>
  <si>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</si>
  <si>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</si>
  <si>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</si>
  <si>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</si>
  <si>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</si>
  <si>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</si>
  <si>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</si>
  <si>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</si>
  <si>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</si>
  <si>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</si>
  <si>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</si>
  <si>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</si>
  <si>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</si>
  <si>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</si>
  <si>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</si>
  <si>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</si>
  <si>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</si>
  <si>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</si>
  <si>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</si>
  <si>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</si>
  <si>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</si>
  <si>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</si>
  <si>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</si>
  <si>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</si>
  <si>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</si>
  <si>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</si>
  <si>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</si>
  <si>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</si>
  <si>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</si>
  <si>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</si>
  <si>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</si>
  <si>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</si>
  <si>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</si>
  <si>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</si>
  <si>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</si>
  <si>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</si>
  <si>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</si>
  <si>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</si>
  <si>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</si>
  <si>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</si>
  <si>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</si>
  <si>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</si>
  <si>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</si>
  <si>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</si>
  <si>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</si>
  <si>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</si>
  <si>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</si>
  <si>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</si>
  <si>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</si>
  <si>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</si>
  <si>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</si>
  <si>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</si>
  <si>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</si>
  <si>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</si>
  <si>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</si>
  <si>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</si>
  <si>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</si>
  <si>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</si>
  <si>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</si>
  <si>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</si>
  <si>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</si>
  <si>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</si>
  <si>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</si>
  <si>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</si>
  <si>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</si>
  <si>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</si>
  <si>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</si>
  <si>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</si>
  <si>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</si>
  <si>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</si>
  <si>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</si>
  <si>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</si>
  <si>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</si>
  <si>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</si>
  <si>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</si>
  <si>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</si>
  <si>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</si>
  <si>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</si>
  <si>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</si>
  <si>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</si>
  <si>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</si>
  <si>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</si>
  <si>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</si>
  <si>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</si>
  <si>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</si>
  <si>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</si>
  <si>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</si>
  <si>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</si>
  <si>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</si>
  <si>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</si>
  <si>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</si>
  <si>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</si>
  <si>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</si>
  <si>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</si>
  <si>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</si>
  <si>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</si>
  <si>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</si>
  <si>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</si>
  <si>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</si>
  <si>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</si>
  <si>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</si>
  <si>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</si>
  <si>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</si>
  <si>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</si>
  <si>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</si>
  <si>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</si>
  <si>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</si>
  <si>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</si>
  <si>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</si>
  <si>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</si>
  <si>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</si>
  <si>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</si>
  <si>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</si>
  <si>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</si>
  <si>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</si>
  <si>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</si>
  <si>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</si>
  <si>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</si>
  <si>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</si>
  <si>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</si>
  <si>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</si>
  <si>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</si>
  <si>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</si>
  <si>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</si>
  <si>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</si>
  <si>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</si>
  <si>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</si>
  <si>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</si>
  <si>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</si>
  <si>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</si>
  <si>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</si>
  <si>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</si>
  <si>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</si>
  <si>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</si>
  <si>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</si>
  <si>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</si>
  <si>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</si>
  <si>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</si>
  <si>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</si>
  <si>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</si>
  <si>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</si>
  <si>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</si>
  <si>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</si>
  <si>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</si>
  <si>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</si>
  <si>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</si>
  <si>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</si>
  <si>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</si>
  <si>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</si>
  <si>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</si>
  <si>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</si>
  <si>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</si>
  <si>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</si>
  <si>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</si>
  <si>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</si>
  <si>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</si>
  <si>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</si>
  <si>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</si>
  <si>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</si>
  <si>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</si>
  <si>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</si>
  <si>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</si>
  <si>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</si>
  <si>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</si>
  <si>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</si>
  <si>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</si>
  <si>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</si>
  <si>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</si>
  <si>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</si>
  <si>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</si>
  <si>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</si>
  <si>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</si>
  <si>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</si>
  <si>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</si>
  <si>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</si>
  <si>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</si>
  <si>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</si>
  <si>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</si>
  <si>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</si>
  <si>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</si>
  <si>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</si>
  <si>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</si>
  <si>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</si>
  <si>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</si>
  <si>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</si>
  <si>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</si>
  <si>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</si>
  <si>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</si>
  <si>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</si>
  <si>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</si>
  <si>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</si>
  <si>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</si>
  <si>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</si>
  <si>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</si>
  <si>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</si>
  <si>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</si>
  <si>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</si>
  <si>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</si>
  <si>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</si>
  <si>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</si>
  <si>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</si>
  <si>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</si>
  <si>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</si>
  <si>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</si>
  <si>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</si>
  <si>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</si>
  <si>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</si>
  <si>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</si>
  <si>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</si>
  <si>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</si>
  <si>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</si>
  <si>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</si>
  <si>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</si>
  <si>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</si>
  <si>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</si>
  <si>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</si>
  <si>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</si>
  <si>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</si>
  <si>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</si>
  <si>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</si>
  <si>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</si>
  <si>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</si>
  <si>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</si>
  <si>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</si>
  <si>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</si>
  <si>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</si>
  <si>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</si>
  <si>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</si>
  <si>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</si>
  <si>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</si>
  <si>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</si>
  <si>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</si>
  <si>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</si>
  <si>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</si>
  <si>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</si>
  <si>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</si>
  <si>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</si>
  <si>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</si>
  <si>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</si>
  <si>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</si>
  <si>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</si>
  <si>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</si>
  <si>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</si>
  <si>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</si>
  <si>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</si>
  <si>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</si>
  <si>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</si>
  <si>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</si>
  <si>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</si>
  <si>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</si>
  <si>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</si>
  <si>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</si>
  <si>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</si>
  <si>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</si>
  <si>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</si>
  <si>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</si>
  <si>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</si>
  <si>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</si>
  <si>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</si>
  <si>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</si>
  <si>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</si>
  <si>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</si>
  <si>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</si>
  <si>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</si>
  <si>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</si>
  <si>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</si>
  <si>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</si>
  <si>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</si>
  <si>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</si>
  <si>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</si>
  <si>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</si>
  <si>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</si>
  <si>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</si>
  <si>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</si>
  <si>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</si>
  <si>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</si>
  <si>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</si>
  <si>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</si>
  <si>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</si>
  <si>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</si>
  <si>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</si>
  <si>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</si>
  <si>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</si>
  <si>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</si>
  <si>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</si>
  <si>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</si>
  <si>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</si>
  <si>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</si>
  <si>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</si>
  <si>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</si>
  <si>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</si>
  <si>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</si>
  <si>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</si>
  <si>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</si>
  <si>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</si>
  <si>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</si>
  <si>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</si>
  <si>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</si>
  <si>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</si>
  <si>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</si>
  <si>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</si>
  <si>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</si>
  <si>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</si>
  <si>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</si>
  <si>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</si>
  <si>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</si>
  <si>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</si>
  <si>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</si>
  <si>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</si>
  <si>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</si>
  <si>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</si>
  <si>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</si>
  <si>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</si>
  <si>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</si>
  <si>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</si>
  <si>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</si>
  <si>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</si>
  <si>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</si>
  <si>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</si>
  <si>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</si>
  <si>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</si>
  <si>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</si>
  <si>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</si>
  <si>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</si>
  <si>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</si>
  <si>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</si>
  <si>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</si>
  <si>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</si>
  <si>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</si>
  <si>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</si>
  <si>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</si>
  <si>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</si>
  <si>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</si>
  <si>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</si>
  <si>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</si>
  <si>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</si>
  <si>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</si>
  <si>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</si>
  <si>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</si>
  <si>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</si>
  <si>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</si>
  <si>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</si>
  <si>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</si>
  <si>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</si>
  <si>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</si>
  <si>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</si>
  <si>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</si>
  <si>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</si>
  <si>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</si>
  <si>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</si>
  <si>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</si>
  <si>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</si>
  <si>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</si>
  <si>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</si>
  <si>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</si>
  <si>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</si>
  <si>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</si>
  <si>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</si>
  <si>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</si>
  <si>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</si>
  <si>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</si>
  <si>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</si>
  <si>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</si>
  <si>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</si>
  <si>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</si>
  <si>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</si>
  <si>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</si>
  <si>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</si>
  <si>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</si>
  <si>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</si>
  <si>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</si>
  <si>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</si>
  <si>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</si>
  <si>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</si>
  <si>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</si>
  <si>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</si>
  <si>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</si>
  <si>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</si>
  <si>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</si>
  <si>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</si>
  <si>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</si>
  <si>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</si>
  <si>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</si>
  <si>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</si>
  <si>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</si>
  <si>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</si>
  <si>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</si>
  <si>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</si>
  <si>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</si>
  <si>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</si>
  <si>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</si>
  <si>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</si>
  <si>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</si>
  <si>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</si>
  <si>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</si>
  <si>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</si>
  <si>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</si>
  <si>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</si>
  <si>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</si>
  <si>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</si>
  <si>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</si>
  <si>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</si>
  <si>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</si>
  <si>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</si>
  <si>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</si>
  <si>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</si>
  <si>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</si>
  <si>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</si>
  <si>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</si>
  <si>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</si>
  <si>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</si>
  <si>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</si>
  <si>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</si>
  <si>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</si>
  <si>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</si>
  <si>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</si>
  <si>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</si>
  <si>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</si>
  <si>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</si>
  <si>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</si>
  <si>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</si>
  <si>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</si>
  <si>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</si>
  <si>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</si>
  <si>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</si>
  <si>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</si>
  <si>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</si>
  <si>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</si>
  <si>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</si>
  <si>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</si>
  <si>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</si>
  <si>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</si>
  <si>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</si>
  <si>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</si>
  <si>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</si>
  <si>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</si>
  <si>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</si>
  <si>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</si>
  <si>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</si>
  <si>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</si>
  <si>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</si>
  <si>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</si>
  <si>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</si>
  <si>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</si>
  <si>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</si>
  <si>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</si>
  <si>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</si>
  <si>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</si>
  <si>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</si>
  <si>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</si>
  <si>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</si>
  <si>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</si>
  <si>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</si>
  <si>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</si>
  <si>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</si>
  <si>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</si>
  <si>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</si>
  <si>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</si>
  <si>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</si>
  <si>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</si>
  <si>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</si>
  <si>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</si>
  <si>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</si>
  <si>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</si>
  <si>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</si>
  <si>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</si>
  <si>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</si>
  <si>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</si>
  <si>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</si>
  <si>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</si>
  <si>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</si>
  <si>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</si>
  <si>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</si>
  <si>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</si>
  <si>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</si>
  <si>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</si>
  <si>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</si>
  <si>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</si>
  <si>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</si>
  <si>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</si>
  <si>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</si>
  <si>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</si>
  <si>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</si>
  <si>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</si>
  <si>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</si>
  <si>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</si>
  <si>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</si>
  <si>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</si>
  <si>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</si>
  <si>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</si>
  <si>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</si>
  <si>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</si>
  <si>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</si>
  <si>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</si>
  <si>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</si>
  <si>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</si>
  <si>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</si>
  <si>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</si>
  <si>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</si>
  <si>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</si>
  <si>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</si>
  <si>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</si>
  <si>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</si>
  <si>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</si>
  <si>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</si>
  <si>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</si>
  <si>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</si>
  <si>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</si>
  <si>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</si>
  <si>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</si>
  <si>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</si>
  <si>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</si>
  <si>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</si>
  <si>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</si>
  <si>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</si>
  <si>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</si>
  <si>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</si>
  <si>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</si>
  <si>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</si>
  <si>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</si>
  <si>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</si>
  <si>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</si>
  <si>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</si>
  <si>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</si>
  <si>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</si>
  <si>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</si>
  <si>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</si>
  <si>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</si>
  <si>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</si>
  <si>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</si>
  <si>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</si>
  <si>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</si>
  <si>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</si>
  <si>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</si>
  <si>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</si>
  <si>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</si>
  <si>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</si>
  <si>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</si>
  <si>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</si>
  <si>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</si>
  <si>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</si>
  <si>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</si>
  <si>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</si>
  <si>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</si>
  <si>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</si>
  <si>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</si>
  <si>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</si>
  <si>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</si>
  <si>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</si>
  <si>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</si>
  <si>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</si>
  <si>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</si>
  <si>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</si>
  <si>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</si>
  <si>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</si>
  <si>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</si>
  <si>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</si>
  <si>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</si>
  <si>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</si>
  <si>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</si>
  <si>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</si>
  <si>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</si>
  <si>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</si>
  <si>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</si>
  <si>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</si>
  <si>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</si>
  <si>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</si>
  <si>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</si>
  <si>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</si>
  <si>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</si>
  <si>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</si>
  <si>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</si>
  <si>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</si>
  <si>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</si>
  <si>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</si>
  <si>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</si>
  <si>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</si>
  <si>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</si>
  <si>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</si>
  <si>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</si>
  <si>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</si>
  <si>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</si>
  <si>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</si>
  <si>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</si>
  <si>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</si>
  <si>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</si>
  <si>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</si>
  <si>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</si>
  <si>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</si>
  <si>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</si>
  <si>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</si>
  <si>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</si>
  <si>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</si>
  <si>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</si>
  <si>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</si>
  <si>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</si>
  <si>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</si>
  <si>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</si>
  <si>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</si>
  <si>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</si>
  <si>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</si>
  <si>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</si>
  <si>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</si>
  <si>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</si>
  <si>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</si>
  <si>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</si>
  <si>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</si>
  <si>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</si>
  <si>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</si>
  <si>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</si>
  <si>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</si>
  <si>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</si>
  <si>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</si>
  <si>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</si>
  <si>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</si>
  <si>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</si>
  <si>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</si>
  <si>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</si>
  <si>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</si>
  <si>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</si>
  <si>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</si>
  <si>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</si>
  <si>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</si>
  <si>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</si>
  <si>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</si>
  <si>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</si>
  <si>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</si>
  <si>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</si>
  <si>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</si>
  <si>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</si>
  <si>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</si>
  <si>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</si>
  <si>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</si>
  <si>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</si>
  <si>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</si>
  <si>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</si>
  <si>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</si>
  <si>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</si>
  <si>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</si>
  <si>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</si>
  <si>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</si>
  <si>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</si>
  <si>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</si>
  <si>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</si>
  <si>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</si>
  <si>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</si>
  <si>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</si>
  <si>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</si>
  <si>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</si>
  <si>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</si>
  <si>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</si>
  <si>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</si>
  <si>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</si>
  <si>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</si>
  <si>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</si>
  <si>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</si>
  <si>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</si>
  <si>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</si>
  <si>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</si>
  <si>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</si>
  <si>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</si>
  <si>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</si>
  <si>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</si>
  <si>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</si>
  <si>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</si>
  <si>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</si>
  <si>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</si>
  <si>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</si>
  <si>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</si>
  <si>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</si>
  <si>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</si>
  <si>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</si>
  <si>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</si>
  <si>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</si>
  <si>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</si>
  <si>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</si>
  <si>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</si>
  <si>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</si>
  <si>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</si>
  <si>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</si>
  <si>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</si>
  <si>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</si>
  <si>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</si>
  <si>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</si>
  <si>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</si>
  <si>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</si>
  <si>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</si>
  <si>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</si>
  <si>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</si>
  <si>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</si>
  <si>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</si>
  <si>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</si>
  <si>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</si>
  <si>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</si>
  <si>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</si>
  <si>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</si>
  <si>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</si>
  <si>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</si>
  <si>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</si>
  <si>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</si>
  <si>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</si>
  <si>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</si>
  <si>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</si>
  <si>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</si>
  <si>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</si>
  <si>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</si>
  <si>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</si>
  <si>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</si>
  <si>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</si>
  <si>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</si>
  <si>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</si>
  <si>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</si>
  <si>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</si>
  <si>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</si>
  <si>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</si>
  <si>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</si>
  <si>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</si>
  <si>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</si>
  <si>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</si>
  <si>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</si>
  <si>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</si>
  <si>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</si>
  <si>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</si>
  <si>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</si>
  <si>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</si>
  <si>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</si>
  <si>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</si>
  <si>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</si>
  <si>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</si>
  <si>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</si>
  <si>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</si>
  <si>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</si>
  <si>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</si>
  <si>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</si>
  <si>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</si>
  <si>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</si>
  <si>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</si>
  <si>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</si>
  <si>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</si>
  <si>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</si>
  <si>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</si>
  <si>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</si>
  <si>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</si>
  <si>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</si>
  <si>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</si>
  <si>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</si>
  <si>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</si>
  <si>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</si>
  <si>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</si>
  <si>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</si>
  <si>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</si>
  <si>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</si>
  <si>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</si>
  <si>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</si>
  <si>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</si>
  <si>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</si>
  <si>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</si>
  <si>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</si>
  <si>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</si>
  <si>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</si>
  <si>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</si>
  <si>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</si>
  <si>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</si>
  <si>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</si>
  <si>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</si>
  <si>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</si>
  <si>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</si>
  <si>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</si>
  <si>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</si>
  <si>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</si>
  <si>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</si>
  <si>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</si>
  <si>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</si>
  <si>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</si>
  <si>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</si>
  <si>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</si>
  <si>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</si>
  <si>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</si>
  <si>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</si>
  <si>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</si>
  <si>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</si>
  <si>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</si>
  <si>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</si>
  <si>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</si>
  <si>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</si>
  <si>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</si>
  <si>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</si>
  <si>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</si>
  <si>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</si>
  <si>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</si>
  <si>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</si>
  <si>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</si>
  <si>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</si>
  <si>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</si>
  <si>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</si>
  <si>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</si>
  <si>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</si>
  <si>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</si>
  <si>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</si>
  <si>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</si>
  <si>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</si>
  <si>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</si>
  <si>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</si>
  <si>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</si>
  <si>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</si>
  <si>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</si>
  <si>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</si>
  <si>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</si>
  <si>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</si>
  <si>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</si>
  <si>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</si>
  <si>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</si>
  <si>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</si>
  <si>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</si>
  <si>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</si>
  <si>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</si>
  <si>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</si>
  <si>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</si>
  <si>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</si>
  <si>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</si>
  <si>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</si>
  <si>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</si>
  <si>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</si>
  <si>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</si>
  <si>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</si>
  <si>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</si>
  <si>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</si>
  <si>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</si>
  <si>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</si>
  <si>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</si>
  <si>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</si>
  <si>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</si>
  <si>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</si>
  <si>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</si>
  <si>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</si>
  <si>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</si>
  <si>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</si>
  <si>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</si>
  <si>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</si>
  <si>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</si>
  <si>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</si>
  <si>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</si>
  <si>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</si>
  <si>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</si>
  <si>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</si>
  <si>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</si>
  <si>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</si>
  <si>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</si>
  <si>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</si>
  <si>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</si>
  <si>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</si>
  <si>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</si>
  <si>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</si>
  <si>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</si>
  <si>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</si>
  <si>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</si>
  <si>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</si>
  <si>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</si>
  <si>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</si>
  <si>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</si>
  <si>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</si>
  <si>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</si>
  <si>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</si>
  <si>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</si>
  <si>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</si>
  <si>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</si>
  <si>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</si>
  <si>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</si>
  <si>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</si>
  <si>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</si>
  <si>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</si>
  <si>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</si>
  <si>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</si>
  <si>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</si>
  <si>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</si>
  <si>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</si>
  <si>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</si>
  <si>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</si>
  <si>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</si>
  <si>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</si>
  <si>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</si>
  <si>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</si>
  <si>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</si>
  <si>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</si>
  <si>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</si>
  <si>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</si>
  <si>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</si>
  <si>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</si>
  <si>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</si>
  <si>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</si>
  <si>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</si>
  <si>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</si>
  <si>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</si>
  <si>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</si>
  <si>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</si>
  <si>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</si>
  <si>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</si>
  <si>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</si>
  <si>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</si>
  <si>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</si>
  <si>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</si>
  <si>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</si>
  <si>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</si>
  <si>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</si>
  <si>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</si>
  <si>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</si>
  <si>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</si>
  <si>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</si>
  <si>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</si>
  <si>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</si>
  <si>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</si>
  <si>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</si>
  <si>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</si>
  <si>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</si>
  <si>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</si>
  <si>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</si>
  <si>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</si>
  <si>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</si>
  <si>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</si>
  <si>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</si>
  <si>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</si>
  <si>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</si>
  <si>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</si>
  <si>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</si>
  <si>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</si>
  <si>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</si>
  <si>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</si>
  <si>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</si>
  <si>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</si>
  <si>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</si>
  <si>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</si>
  <si>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</si>
  <si>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</si>
  <si>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</si>
  <si>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</si>
  <si>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</si>
  <si>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</si>
  <si>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</si>
  <si>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</si>
  <si>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</si>
  <si>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</si>
  <si>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</si>
  <si>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</si>
  <si>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</si>
  <si>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</si>
  <si>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</si>
  <si>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</si>
  <si>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</si>
  <si>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</si>
  <si>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</si>
  <si>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</si>
  <si>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</si>
  <si>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</si>
  <si>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</si>
  <si>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</si>
  <si>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</si>
  <si>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</si>
  <si>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</si>
  <si>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</si>
  <si>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</si>
  <si>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</si>
  <si>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</si>
  <si>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</si>
  <si>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</si>
  <si>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</si>
  <si>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</si>
  <si>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</si>
  <si>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</si>
  <si>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</si>
  <si>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</si>
  <si>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</si>
  <si>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</si>
  <si>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</si>
  <si>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</si>
  <si>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</si>
  <si>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</si>
  <si>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</si>
  <si>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</si>
  <si>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</si>
  <si>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</si>
  <si>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</si>
  <si>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</si>
  <si>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</si>
  <si>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</si>
  <si>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</si>
  <si>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</si>
  <si>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</si>
  <si>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</si>
  <si>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</si>
  <si>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</si>
  <si>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</si>
  <si>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</si>
  <si>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</si>
  <si>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</si>
  <si>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</si>
  <si>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</si>
  <si>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</si>
  <si>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</si>
  <si>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</si>
  <si>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</si>
  <si>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</si>
  <si>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</si>
  <si>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</si>
  <si>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</si>
  <si>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</si>
  <si>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</si>
  <si>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</si>
  <si>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</si>
  <si>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</si>
  <si>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</si>
  <si>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</si>
  <si>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</si>
  <si>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</si>
  <si>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</si>
  <si>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</si>
  <si>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</si>
  <si>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</si>
  <si>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</si>
  <si>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</si>
  <si>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</si>
  <si>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</si>
  <si>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</si>
  <si>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</si>
  <si>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</si>
  <si>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</si>
  <si>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</si>
  <si>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</si>
  <si>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</si>
  <si>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</si>
  <si>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</si>
  <si>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</si>
  <si>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</si>
  <si>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</si>
  <si>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</si>
  <si>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</si>
  <si>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</si>
  <si>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</si>
  <si>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</si>
  <si>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</si>
  <si>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</si>
  <si>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</si>
  <si>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</si>
  <si>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</si>
  <si>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</si>
  <si>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</si>
  <si>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</si>
  <si>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</si>
  <si>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</si>
  <si>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</si>
  <si>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</si>
  <si>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</si>
  <si>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</si>
  <si>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</si>
  <si>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</si>
  <si>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</si>
  <si>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</si>
  <si>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</si>
  <si>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</si>
  <si>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</si>
  <si>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</si>
  <si>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</si>
  <si>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</si>
  <si>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</si>
  <si>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</si>
  <si>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</si>
  <si>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</si>
  <si>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</si>
  <si>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</si>
  <si>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</si>
  <si>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</si>
  <si>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</si>
  <si>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</si>
  <si>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</si>
  <si>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</si>
  <si>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</si>
  <si>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</si>
  <si>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</si>
  <si>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</si>
  <si>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</si>
  <si>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</si>
  <si>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</si>
  <si>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</si>
  <si>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</si>
  <si>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</si>
  <si>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</si>
  <si>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</si>
  <si>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</si>
  <si>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</si>
  <si>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</si>
  <si>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</si>
  <si>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</si>
  <si>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</si>
  <si>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</si>
  <si>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</si>
  <si>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</si>
  <si>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</si>
  <si>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</si>
  <si>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</si>
  <si>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</si>
  <si>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</si>
  <si>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</si>
  <si>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</si>
  <si>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</si>
  <si>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</si>
  <si>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</si>
  <si>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</si>
  <si>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</si>
  <si>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</si>
  <si>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</si>
  <si>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</si>
  <si>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</si>
  <si>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</si>
  <si>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</si>
  <si>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</si>
  <si>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</si>
  <si>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</si>
  <si>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</si>
  <si>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</si>
  <si>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</si>
  <si>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</si>
  <si>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</si>
  <si>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</si>
  <si>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</si>
  <si>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</si>
  <si>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</si>
  <si>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</si>
  <si>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</si>
  <si>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</si>
  <si>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</si>
  <si>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</si>
  <si>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</si>
  <si>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</si>
  <si>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</si>
  <si>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</si>
  <si>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</si>
  <si>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</si>
  <si>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</si>
  <si>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</si>
  <si>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</si>
  <si>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</si>
  <si>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</si>
  <si>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</si>
  <si>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</si>
  <si>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</si>
  <si>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</si>
  <si>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</si>
  <si>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</si>
  <si>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</si>
  <si>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</si>
  <si>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</si>
  <si>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</si>
  <si>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</si>
  <si>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</si>
  <si>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</si>
  <si>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</si>
  <si>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</si>
  <si>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</si>
  <si>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</si>
  <si>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</si>
  <si>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</si>
  <si>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</si>
  <si>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</si>
  <si>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</si>
  <si>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</si>
  <si>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</si>
  <si>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</si>
  <si>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</si>
  <si>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</si>
  <si>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</si>
  <si>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</si>
  <si>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</si>
  <si>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</si>
  <si>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</si>
  <si>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</si>
  <si>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</si>
  <si>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</si>
  <si>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</si>
  <si>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</si>
  <si>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</si>
  <si>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</si>
  <si>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</si>
  <si>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</si>
  <si>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</si>
  <si>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</si>
  <si>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</si>
  <si>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</si>
  <si>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</si>
  <si>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</si>
  <si>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</si>
  <si>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</si>
  <si>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</si>
  <si>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</si>
  <si>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</si>
  <si>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</si>
  <si>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</si>
  <si>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</si>
  <si>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</si>
  <si>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</si>
  <si>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</si>
  <si>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</si>
  <si>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</si>
  <si>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</si>
  <si>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</si>
  <si>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</si>
  <si>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</si>
  <si>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</si>
  <si>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</si>
  <si>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</si>
  <si>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</si>
  <si>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</si>
  <si>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</si>
  <si>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</si>
  <si>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</si>
  <si>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</si>
  <si>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</si>
  <si>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</si>
  <si>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</si>
  <si>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</si>
  <si>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</si>
  <si>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</si>
  <si>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</si>
  <si>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</si>
  <si>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</si>
  <si>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</si>
  <si>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</si>
  <si>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</si>
  <si>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</si>
  <si>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</si>
  <si>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</si>
  <si>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</si>
  <si>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</si>
  <si>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</si>
  <si>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</si>
  <si>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</si>
  <si>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</si>
  <si>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</si>
  <si>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</si>
  <si>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</si>
  <si>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</si>
  <si>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</si>
  <si>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</si>
  <si>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</si>
  <si>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</si>
  <si>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</si>
  <si>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</si>
  <si>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</si>
  <si>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</si>
  <si>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</si>
  <si>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</si>
  <si>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</si>
  <si>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</si>
  <si>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</si>
  <si>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</si>
  <si>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</si>
  <si>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</si>
  <si>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</si>
  <si>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</si>
  <si>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</si>
  <si>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</si>
  <si>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</si>
  <si>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</si>
  <si>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</si>
  <si>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</si>
  <si>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</si>
  <si>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</si>
  <si>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</si>
  <si>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</si>
  <si>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</si>
  <si>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</si>
  <si>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</si>
  <si>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</si>
  <si>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</si>
  <si>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</si>
  <si>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</si>
  <si>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</si>
  <si>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</si>
  <si>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</si>
  <si>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</si>
  <si>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</si>
  <si>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</si>
  <si>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</si>
  <si>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</si>
  <si>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</si>
  <si>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</si>
  <si>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</si>
  <si>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</si>
  <si>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</si>
  <si>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</si>
  <si>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</si>
  <si>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</si>
  <si>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</si>
  <si>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</si>
  <si>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</si>
  <si>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</si>
  <si>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</si>
  <si>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</si>
  <si>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</si>
  <si>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</si>
  <si>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</si>
  <si>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</si>
  <si>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</si>
  <si>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</si>
  <si>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</si>
  <si>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</si>
  <si>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</si>
  <si>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</si>
  <si>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</si>
  <si>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</si>
  <si>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</si>
  <si>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</si>
  <si>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</si>
  <si>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</si>
  <si>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</si>
  <si>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</si>
  <si>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</si>
  <si>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</si>
  <si>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</si>
  <si>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</si>
  <si>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</si>
  <si>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</si>
  <si>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</si>
  <si>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</si>
  <si>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</si>
  <si>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</si>
  <si>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</si>
  <si>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</si>
  <si>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</si>
  <si>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</si>
  <si>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</si>
  <si>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</si>
  <si>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</si>
  <si>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</si>
  <si>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</si>
  <si>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</si>
  <si>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</si>
  <si>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</si>
  <si>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</si>
  <si>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</si>
  <si>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</si>
  <si>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</si>
  <si>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</si>
  <si>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</si>
  <si>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</si>
  <si>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</si>
  <si>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</si>
  <si>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</si>
  <si>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</si>
  <si>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</si>
  <si>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</si>
  <si>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</si>
  <si>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</si>
  <si>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</si>
  <si>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</si>
  <si>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</si>
  <si>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</si>
  <si>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</si>
  <si>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</si>
  <si>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</si>
  <si>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</si>
  <si>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</si>
  <si>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</si>
  <si>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</si>
  <si>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</si>
  <si>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</si>
  <si>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</si>
  <si>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</si>
  <si>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</si>
  <si>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</si>
  <si>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</si>
  <si>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</si>
  <si>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</si>
  <si>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</si>
  <si>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</si>
  <si>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</si>
  <si>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</si>
  <si>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</si>
  <si>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</si>
  <si>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</si>
  <si>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</si>
  <si>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</si>
  <si>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</si>
  <si>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</si>
  <si>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</si>
  <si>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</si>
  <si>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</si>
  <si>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</si>
  <si>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</si>
  <si>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</si>
  <si>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</si>
  <si>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</si>
  <si>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</si>
  <si>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</si>
  <si>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</si>
  <si>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</si>
  <si>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</si>
  <si>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</si>
  <si>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</si>
  <si>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</si>
  <si>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</si>
  <si>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</si>
  <si>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</si>
  <si>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</si>
  <si>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</si>
  <si>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</si>
  <si>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</si>
  <si>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</si>
  <si>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</si>
  <si>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</si>
  <si>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</si>
  <si>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</si>
  <si>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</si>
  <si>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</si>
  <si>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</si>
  <si>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</si>
  <si>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</si>
  <si>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</si>
  <si>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</si>
  <si>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</si>
  <si>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</si>
  <si>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</si>
  <si>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</si>
  <si>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</si>
  <si>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</si>
  <si>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</si>
  <si>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</si>
  <si>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</si>
  <si>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</si>
  <si>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</si>
  <si>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</si>
  <si>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</si>
  <si>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</si>
  <si>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</si>
  <si>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</si>
  <si>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</si>
  <si>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</si>
  <si>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</si>
  <si>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</si>
  <si>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</si>
  <si>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</si>
  <si>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</si>
  <si>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</si>
  <si>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</si>
  <si>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</si>
  <si>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</si>
  <si>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</si>
  <si>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</si>
  <si>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</si>
  <si>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</si>
  <si>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</si>
  <si>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</si>
  <si>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</si>
  <si>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</si>
  <si>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</si>
  <si>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</si>
  <si>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</si>
  <si>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</si>
  <si>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</si>
  <si>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</si>
  <si>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</si>
  <si>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</si>
  <si>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</si>
  <si>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</si>
  <si>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</si>
  <si>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</si>
  <si>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</si>
  <si>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</si>
  <si>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</si>
  <si>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</si>
  <si>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</si>
  <si>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</si>
  <si>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</si>
  <si>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</si>
  <si>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</si>
  <si>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</si>
  <si>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</si>
  <si>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</si>
  <si>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</si>
  <si>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</si>
  <si>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</si>
  <si>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</si>
  <si>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</si>
  <si>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</si>
  <si>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</si>
  <si>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</si>
  <si>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</si>
  <si>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</si>
  <si>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</si>
  <si>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</si>
  <si>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</si>
  <si>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</si>
  <si>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</si>
  <si>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</si>
  <si>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</si>
  <si>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</si>
  <si>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</si>
  <si>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</si>
  <si>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</si>
  <si>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</si>
  <si>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</si>
  <si>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</si>
  <si>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</si>
  <si>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</si>
  <si>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</si>
  <si>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</si>
  <si>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</si>
  <si>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</si>
  <si>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</si>
  <si>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</si>
  <si>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</si>
  <si>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</si>
  <si>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</si>
  <si>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</si>
  <si>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</si>
  <si>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</si>
  <si>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</si>
  <si>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</si>
  <si>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</si>
  <si>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</si>
  <si>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</si>
  <si>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</si>
  <si>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</si>
  <si>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</si>
  <si>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</si>
  <si>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</si>
  <si>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</si>
  <si>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</si>
  <si>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</si>
  <si>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</si>
  <si>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</si>
  <si>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</si>
  <si>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</si>
  <si>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</si>
  <si>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</si>
  <si>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</si>
  <si>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</si>
  <si>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</si>
  <si>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</si>
  <si>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</si>
  <si>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</si>
  <si>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</si>
  <si>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</si>
  <si>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</si>
  <si>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</si>
  <si>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</si>
  <si>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</si>
  <si>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</si>
  <si>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</si>
  <si>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</si>
  <si>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</si>
  <si>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</si>
  <si>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</si>
  <si>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</si>
  <si>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</si>
  <si>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</si>
  <si>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</si>
  <si>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</si>
  <si>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</si>
  <si>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</si>
  <si>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</si>
  <si>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</si>
  <si>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</si>
  <si>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</si>
  <si>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</si>
  <si>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</si>
  <si>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</si>
  <si>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</si>
  <si>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</si>
  <si>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</si>
  <si>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</si>
  <si>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</si>
  <si>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EM team moved ETA: min</t>
  </si>
  <si>
    <t>PCM-20251122-00000213</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</si>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</sst>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320.31672407407314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45983.265149999999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45983.265149999999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45983.265149999999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45983.265149999999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45983.265149999999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45983.265149999999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45983.265149999999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45983.265149999999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45983.265149999999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45983.265149999999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45983.265149999999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45983.265149999999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45983.265149999999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45983.265149999999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45983.265149999999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45983.265149999999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45983.265149999999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45983.265149999999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45983.265149999999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45983.265149999999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45983.265149999999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45983.265149999999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45983.265149999999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45983.265149999999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45983.265149999999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45983.265149999999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45983.265149999999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45983.265149999999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45983.265149999999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45983.265149999999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45983.265149999999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45983.265149999999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45983.265149999999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45983.265149999999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45983.265149999999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45983.265149999999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45983.265149999999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45983.265149999999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45983.265149999999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45983.265149999999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45983.265149999999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45983.265149999999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45983.265149999999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45983.265149999999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45983.265149999999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45983.265149999999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D1044F9-834F-4A77-AF39-A8BB498EB140}"/>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158.2653120370378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45983.265149999999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45983.265149999999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45983.265149999999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45983.265149999999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45983.265149999999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45983.265149999999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45983.265149999999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45983.265149999999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45983.265149999999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45983.265149999999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45983.265149999999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45983.265149999999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45983.265149999999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45983.265149999999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45983.265149999999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45983.265149999999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45983.265149999999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45983.265149999999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45983.265149999999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45983.265149999999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45983.265149999999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45983.265149999999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45983.265149999999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45983.265149999999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45983.265149999999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45983.265149999999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45983.265149999999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45983.265149999999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45983.265149999999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45983.265149999999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45983.265149999999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45983.265149999999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45983.265149999999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45983.265149999999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45983.265149999999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45983.265149999999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45983.265149999999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45983.265149999999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45983.265149999999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45983.265149999999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45983.265149999999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45983.265149999999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45983.265149999999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45983.265149999999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45983.265149999999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45983.265149999999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45983.265149999999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45983.265149999999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45983.265149999999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45983.265149999999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45983.265149999999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45983.265149999999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45983.265149999999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45983.265149999999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45983.265149999999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45983.265149999999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45983.265149999999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45983.265149999999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45983.265149999999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45983.265149999999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45983.265149999999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45983.265149999999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45983.265149999999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45983.265149999999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45983.265149999999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45983.265149999999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45983.265149999999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45983.265149999999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45983.265149999999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45983.265149999999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45983.265149999999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45983.265149999999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45983.265149999999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45983.265149999999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45983.265149999999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45983.265149999999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45983.265149999999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45983.265149999999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45983.265149999999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45983.265149999999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45983.265149999999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45983.265149999999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45983.265149999999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45983.265149999999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45983.265149999999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45983.265149999999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45983.265149999999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45983.265149999999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45983.265149999999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45983.265149999999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45983.265149999999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45983.265149999999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45983.265149999999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45983.265149999999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45983.265149999999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45983.265149999999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45983.265149999999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45983.265149999999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45983.265149999999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45983.265149999999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45983.265149999999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45983.265149999999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45983.265149999999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45983.265149999999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45983.265149999999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45983.265149999999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45983.265149999999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45983.265149999999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45983.265149999999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45983.265149999999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45983.265149999999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45983.265149999999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45983.265149999999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45983.265149999999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45983.265149999999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45983.265149999999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45983.265149999999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45983.265149999999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45983.265149999999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45983.265149999999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45983.265149999999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45983.265149999999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45983.265149999999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45983.265149999999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45983.265149999999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45983.265149999999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45983.265149999999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45983.265149999999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45983.265149999999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45983.265149999999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45983.265149999999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45983.265149999999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45983.265149999999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45983.265149999999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45983.265149999999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45983.265149999999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45983.265149999999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45983.265149999999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45983.265149999999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45983.265149999999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45983.265149999999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45983.265149999999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45983.265149999999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45983.265149999999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45983.265149999999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45983.265149999999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45983.265149999999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45983.265149999999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45983.265149999999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45983.265149999999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45983.265149999999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45983.265149999999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45983.265149999999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45983.265149999999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45983.265149999999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45983.265149999999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45983.265149999999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45983.265149999999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45983.265149999999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K4" sqref="K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45983.265149999999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45983.265149999999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45983.265149999999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45983.265149999999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45983.265149999999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45983.265149999999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45983.265149999999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45983.265149999999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45983.265149999999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45983.265149999999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45983.265149999999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45983.265149999999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45983.265149999999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45983.265149999999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45983.265149999999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45983.265149999999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45983.265149999999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45983.265149999999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45983.265149999999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45983.265149999999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45983.265149999999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45983.265149999999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45983.265149999999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45983.265149999999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45983.265149999999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45983.265149999999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45983.265149999999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45983.265149999999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45983.265149999999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45983.265149999999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45983.265149999999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45983.265149999999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45983.265149999999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45983.265149999999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45983.265149999999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45983.265149999999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45983.265149999999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45983.265149999999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45983.265149999999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45983.265149999999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45983.265149999999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45983.265149999999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45983.265149999999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45983.265149999999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45983.265149999999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45983.265149999999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45983.265149999999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45983.265149999999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45983.265149999999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45983.265149999999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45983.265149999999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45983.265149999999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45983.265149999999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45983.265149999999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45983.265149999999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45983.265149999999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45983.265149999999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45983.265149999999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45983.265149999999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45983.265149999999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45983.265149999999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45983.265149999999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45983.265149999999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45983.265149999999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45983.265149999999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45983.265149999999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45983.265149999999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45983.265149999999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45983.265149999999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45983.265149999999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45983.265149999999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45983.265149999999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45983.265149999999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45983.265149999999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45983.265149999999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45983.265149999999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45983.265149999999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45983.265149999999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45983.265149999999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45983.265149999999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45983.265149999999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45983.265149999999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45983.265149999999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45983.265149999999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45983.265149999999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45983.265149999999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45983.265149999999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45983.265149999999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45983.265149999999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45983.265149999999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45983.265149999999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45983.265149999999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45983.265149999999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45983.265149999999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45983.265149999999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45983.265149999999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45983.265149999999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45983.265149999999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45983.265149999999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45983.265149999999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45983.265149999999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45983.265149999999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45983.265149999999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45983.265149999999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45983.265149999999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45983.265149999999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45983.265149999999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45983.265149999999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45983.265149999999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45983.265149999999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45983.265149999999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45983.265149999999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45983.265149999999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45983.265149999999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45983.265149999999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45983.265149999999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45983.265149999999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45983.265149999999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45983.265149999999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45983.265149999999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45983.265149999999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45983.265149999999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45983.265149999999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45983.265149999999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45983.265149999999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45983.265149999999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45983.265149999999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45983.265149999999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45983.265149999999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45983.265149999999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45983.265149999999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45983.265149999999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45983.265149999999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45983.265149999999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45983.265149999999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45983.265149999999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45983.265149999999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45983.265149999999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45983.265149999999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45983.265149999999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45983.265149999999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45983.265149999999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45983.265149999999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45983.265149999999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45983.265149999999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45983.265149999999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45983.265149999999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45983.265149999999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45983.265149999999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45983.265149999999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45983.265149999999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45983.265149999999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45983.265149999999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45983.265149999999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45983.265149999999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45983.265149999999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45983.265149999999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45983.265149999999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45983.265149999999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45983.265149999999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45983.265149999999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45983.265149999999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45983.265149999999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45983.265149999999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45983.265149999999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45983.265149999999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45983.265149999999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45983.265149999999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45983.265149999999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45983.265149999999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45983.265149999999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45983.265149999999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45983.265149999999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45983.265149999999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45983.265149999999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45983.265149999999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45983.265149999999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45983.265149999999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45983.265149999999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45983.265149999999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45983.265149999999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45983.265149999999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45983.265149999999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45983.265149999999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45983.265149999999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45983.265149999999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45983.265149999999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45983.265149999999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45983.265149999999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45983.265149999999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45983.265149999999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45983.265149999999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45983.265149999999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45983.265149999999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45983.265149999999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45983.265149999999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45983.265149999999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45983.265149999999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45983.265149999999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45983.265149999999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45983.265149999999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45983.265149999999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45983.265149999999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45983.265149999999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45983.265149999999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45983.265149999999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45983.265149999999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45983.265149999999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45983.265149999999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45983.265149999999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45983.265149999999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45983.265149999999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45983.265149999999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45983.265149999999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45983.265149999999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45983.265149999999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45983.265149999999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45983.265149999999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45983.265149999999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45983.265149999999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45983.265149999999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45983.265149999999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45983.265149999999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45983.265149999999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45983.265149999999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45983.265149999999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45983.265149999999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45983.265149999999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45983.265149999999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45983.265149999999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45983.265149999999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45983.265149999999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45983.265149999999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45983.265149999999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45983.265149999999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45983.265149999999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45983.265149999999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45983.265149999999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45983.265149999999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45983.265149999999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45983.265149999999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45983.265149999999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45983.265149999999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45983.265149999999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45983.265149999999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45983.265149999999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45983.265149999999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45983.265149999999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45983.265149999999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45983.265149999999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45983.265149999999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45983.265149999999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45983.265149999999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45983.265149999999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45983.265149999999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45983.265149999999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45983.265149999999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45983.265149999999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45983.265149999999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45983.265149999999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45983.265149999999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45983.265149999999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45983.265149999999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45983.265149999999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45983.265149999999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45983.265149999999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45983.265149999999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45983.265149999999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45983.265149999999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45983.265149999999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45983.265149999999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45983.265149999999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45983.265149999999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45983.265149999999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45983.265149999999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45983.265149999999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45983.265149999999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45983.265149999999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45983.265149999999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45983.265149999999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45983.265149999999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45983.265149999999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45983.265149999999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45983.265149999999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45983.265149999999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45983.265149999999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45983.265149999999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45983.265149999999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45983.265149999999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45983.265149999999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45983.265149999999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45983.265149999999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45983.265149999999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45983.265149999999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45983.265149999999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45983.265149999999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45983.265149999999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45983.265149999999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45983.265149999999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45983.265149999999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45983.265149999999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45983.265149999999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45983.265149999999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45983.265149999999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45983.265149999999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45983.265149999999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45983.265149999999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45983.265149999999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45983.265149999999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45983.265149999999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45983.265149999999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45983.265149999999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45983.265149999999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45983.265149999999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45983.265149999999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45983.265149999999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45983.265149999999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45983.265149999999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45983.265149999999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45983.265149999999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45983.265149999999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45983.265149999999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45983.265149999999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45983.265149999999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45983.265149999999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45983.265149999999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45983.265149999999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45983.265149999999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45983.265149999999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45983.265149999999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45983.265149999999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45983.265149999999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45983.265149999999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45983.265149999999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45983.265149999999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45983.265149999999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45983.265149999999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45983.265149999999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45983.265149999999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45983.265149999999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45983.265149999999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45983.265149999999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45983.265149999999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45983.265149999999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45983.265149999999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45983.265149999999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45983.265149999999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45983.265149999999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45983.265149999999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45983.265149999999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45983.265149999999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45983.265149999999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45983.265149999999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45983.265149999999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45983.265149999999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45983.265149999999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45983.265149999999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45983.265149999999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45983.265149999999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45983.265149999999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45983.265149999999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45983.265149999999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45983.265149999999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45983.265149999999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45983.265149999999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45983.265149999999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45983.265149999999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45983.265149999999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45983.265149999999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45983.265149999999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45983.265149999999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45983.265149999999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45983.265149999999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45983.265149999999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45983.265149999999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45983.265149999999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45983.265149999999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45983.265149999999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45983.265149999999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45983.265149999999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45983.265149999999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45983.265149999999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45983.265149999999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45983.265149999999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45983.265149999999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45983.265149999999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45983.265149999999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45983.265149999999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45983.265149999999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45983.265149999999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45983.265149999999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45983.265149999999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45983.265149999999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45983.265149999999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45983.265149999999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45983.265149999999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45983.265149999999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45983.265149999999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45983.265149999999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45983.265149999999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45983.265149999999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45983.265149999999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45983.265149999999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45983.265149999999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45983.265149999999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45983.265149999999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45983.265149999999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45983.265149999999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45983.265149999999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45983.265149999999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45983.265149999999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45983.265149999999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45983.265149999999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45983.265149999999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45983.265149999999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45983.265149999999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45983.265149999999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45983.265149999999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45983.265149999999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45983.265149999999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45983.265149999999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45983.265149999999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45983.265149999999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45983.265149999999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45983.265149999999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45983.265149999999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45983.265149999999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45983.265149999999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45983.265149999999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45983.265149999999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45983.265149999999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45983.265149999999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45983.265149999999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45983.265149999999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45983.265149999999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45983.265149999999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45983.265149999999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45983.265149999999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45983.265149999999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45983.265149999999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45983.265149999999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45983.265149999999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45983.265149999999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45983.265149999999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45983.265149999999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45983.265149999999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45983.265149999999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45983.265149999999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45983.265149999999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45983.265149999999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45983.265149999999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45983.265149999999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45983.265149999999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45983.265149999999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45983.265149999999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45983.265149999999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45983.265149999999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45983.265149999999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45983.265149999999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45983.265149999999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45983.265149999999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45983.265149999999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45983.265149999999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45983.265149999999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45983.265149999999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45983.265149999999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45983.265149999999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45983.265149999999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45983.265149999999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45983.265149999999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45983.265149999999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45983.265149999999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45983.265149999999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45983.265149999999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45983.265149999999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45983.265149999999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45983.265149999999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45983.265149999999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45983.265149999999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45983.265149999999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45983.265149999999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45983.265149999999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45983.265149999999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45983.265149999999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45983.265149999999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45983.265149999999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45983.265149999999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45983.265149999999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45983.265149999999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45983.265149999999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45983.265149999999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45983.265149999999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45983.265149999999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45983.265149999999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45983.265149999999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45983.265149999999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45983.265149999999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45983.265149999999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45983.265149999999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45983.265149999999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45983.265149999999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45983.265149999999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45983.265149999999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45983.265149999999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45983.265149999999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45983.265149999999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45983.265149999999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45983.265149999999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45983.265149999999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45983.265149999999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45983.265149999999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45983.265149999999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45983.265149999999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45983.265149999999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45983.265149999999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45983.265149999999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45983.265149999999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45983.265149999999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45983.265149999999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45983.265149999999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45983.265149999999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45983.265149999999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45983.265149999999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45983.265149999999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45983.265149999999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45983.265149999999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45983.265149999999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45983.265149999999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45983.265149999999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45983.265149999999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45983.265149999999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45983.265149999999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45983.265149999999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45983.265149999999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45983.265149999999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45983.265149999999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45983.265149999999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45983.265149999999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45983.265149999999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45983.265149999999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45983.265149999999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45983.265149999999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45983.265149999999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45983.265149999999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45983.265149999999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45983.265149999999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45983.265149999999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45983.265149999999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45983.265149999999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45983.265149999999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45983.265149999999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45983.265149999999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45983.265149999999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45983.265149999999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45983.265149999999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45983.265149999999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45983.265149999999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45983.265149999999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45983.265149999999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45983.265149999999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45983.265149999999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45983.265149999999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45983.265149999999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45983.265149999999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45983.265149999999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45983.265149999999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45983.265149999999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45983.265149999999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45983.265149999999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45983.265149999999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45983.265149999999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45983.265149999999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45983.265149999999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45983.265149999999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45983.265149999999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45983.265149999999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45983.265149999999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45983.265149999999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45983.265149999999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45983.265149999999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45983.265149999999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45983.265149999999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45983.265149999999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45983.265149999999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45983.265149999999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45983.265149999999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45983.265149999999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45983.265149999999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45983.265149999999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45983.265149999999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45983.265149999999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45983.265149999999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45983.265149999999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45983.265149999999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45983.265149999999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45983.265149999999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45983.265149999999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45983.265149999999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45983.265149999999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45983.265149999999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45983.265149999999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45983.265149999999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45983.265149999999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45983.265149999999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45983.265149999999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45983.265149999999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45983.265149999999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45983.265149999999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45983.265149999999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45983.265149999999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45983.265149999999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45983.265149999999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45983.265149999999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45983.265149999999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45983.265149999999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45983.265149999999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45983.265149999999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45983.265149999999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45983.265149999999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45983.265149999999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45983.265149999999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45983.265149999999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45983.265149999999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45983.265149999999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45983.265149999999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45983.265149999999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45983.265149999999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45983.265149999999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45983.265149999999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45983.265149999999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45983.265149999999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45983.265149999999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45983.265149999999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45983.265149999999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45983.265149999999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45983.265149999999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45983.265149999999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45983.265149999999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45983.265149999999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45983.265149999999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45983.265149999999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45983.265149999999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45983.265149999999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45983.265149999999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45983.265149999999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45983.265149999999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45983.265149999999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45983.265149999999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45983.265149999999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45983.265149999999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45983.265149999999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45983.265149999999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45983.265149999999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45983.265149999999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45983.265149999999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45983.265149999999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45983.265149999999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45983.265149999999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45983.265149999999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45983.265149999999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45983.265149999999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45983.265149999999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45983.265149999999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45983.265149999999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45983.265149999999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45983.265149999999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45983.265149999999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45983.265149999999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45983.265149999999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45983.265149999999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45983.265149999999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45983.265149999999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45983.265149999999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45983.265149999999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45983.265149999999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45983.265149999999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45983.265149999999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45983.265149999999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45983.265149999999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45983.265149999999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45983.265149999999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45983.265149999999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45983.265149999999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45983.265149999999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45983.265149999999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45983.265149999999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45983.265149999999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45983.265149999999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45983.265149999999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45983.265149999999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45983.265149999999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45983.265149999999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45983.265149999999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45983.265149999999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45983.265149999999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45983.265149999999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45983.265149999999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45983.265149999999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45983.265149999999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45983.265149999999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45983.265149999999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45983.265149999999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45983.265149999999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45983.265149999999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45983.265149999999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45983.265149999999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45983.265149999999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45983.265149999999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45983.265149999999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45983.265149999999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45983.265149999999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45983.265149999999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45983.265149999999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45983.265149999999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45983.265149999999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45983.265149999999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45983.265149999999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45983.265149999999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45983.265149999999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45983.265149999999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45983.265149999999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45983.265149999999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45983.265149999999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45983.265149999999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45983.265149999999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45983.265149999999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45983.265149999999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45983.265149999999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45983.265149999999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45983.265149999999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45983.265149999999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45983.265149999999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45983.265149999999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45983.265149999999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45983.265149999999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45983.265149999999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45983.265149999999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45983.265149999999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45983.265149999999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45983.265149999999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45983.265149999999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45983.265149999999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45983.265149999999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45983.265149999999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45983.265149999999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45983.265149999999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45983.265149999999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45983.265149999999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45983.265149999999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45983.265149999999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45983.265149999999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45983.265149999999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45983.265149999999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45983.265149999999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45983.265149999999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45983.265149999999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45983.265149999999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45983.265149999999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45983.265149999999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45983.265149999999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45983.265149999999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45983.265149999999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45983.265149999999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45983.265149999999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45983.265149999999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45983.265149999999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45983.265149999999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45983.265149999999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45983.265149999999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45983.265149999999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45983.265149999999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45983.265149999999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45983.265149999999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45983.265149999999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45983.265149999999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45983.265149999999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45983.265149999999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45983.265149999999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45983.265149999999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45983.265149999999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45983.265149999999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45983.265149999999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45983.265149999999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45983.265149999999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45983.265149999999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45983.265149999999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45983.265149999999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45983.265149999999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45983.265149999999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45983.265149999999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45983.265149999999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45983.265149999999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45983.265149999999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45983.265149999999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45983.265149999999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45983.265149999999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45983.265149999999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45983.265149999999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45983.265149999999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45983.265149999999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45983.265149999999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45983.265149999999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45983.265149999999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45983.265149999999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45983.265149999999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45983.265149999999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45983.265149999999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45983.265149999999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45983.265149999999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45983.265149999999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45983.265149999999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45983.265149999999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45983.265149999999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45983.265149999999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45983.265149999999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45983.265149999999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45983.265149999999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45983.265149999999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45983.265149999999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45983.265149999999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45983.265149999999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45983.265149999999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45983.265149999999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45983.265149999999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45983.265149999999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45983.265149999999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45983.265149999999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45983.265149999999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45983.265149999999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45983.265149999999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45983.265149999999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45983.265149999999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45983.265149999999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45983.265149999999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45983.265149999999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45983.265149999999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45983.265149999999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45983.265149999999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45983.265149999999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45983.265149999999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45983.265149999999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45983.265149999999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45983.265149999999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45983.265149999999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45983.265149999999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45983.265149999999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45983.265149999999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45983.265149999999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45983.265149999999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45983.265149999999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45983.265149999999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45983.265149999999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45983.265149999999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45983.265149999999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45983.265149999999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45983.265149999999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45983.265149999999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45983.265149999999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45983.265149999999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45983.265149999999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45983.265149999999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45983.265149999999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45983.265149999999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45983.265149999999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45983.265149999999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45983.265149999999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45983.265149999999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45983.265149999999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45983.265149999999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45983.265149999999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45983.265149999999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45983.265149999999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45983.265149999999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45983.265149999999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45983.265149999999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45983.265149999999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45983.265149999999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45983.265149999999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45983.265149999999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45983.265149999999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45983.265149999999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45983.265149999999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45983.265149999999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45983.265149999999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45983.265149999999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45983.265149999999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45983.265149999999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45983.265149999999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45983.265149999999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45983.265149999999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45983.265149999999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45983.265149999999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45983.265149999999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45983.265149999999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45983.265149999999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45983.265149999999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45983.265149999999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45983.265149999999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45983.265149999999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45983.265149999999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45983.265149999999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45983.265149999999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45983.265149999999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45983.265149999999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45983.265149999999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45983.265149999999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45983.265149999999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45983.265149999999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45983.265149999999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45983.265149999999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45983.265149999999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45983.265149999999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45983.265149999999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45983.265149999999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45983.265149999999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45983.265149999999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45983.265149999999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45983.265149999999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45983.265149999999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45983.265149999999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45983.265149999999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45983.265149999999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45983.265149999999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45983.265149999999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45983.265149999999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45983.265149999999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45983.265149999999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45983.265149999999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45983.265149999999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45983.265149999999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45983.265149999999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45983.265149999999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45983.265149999999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45983.265149999999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45983.265149999999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45983.265149999999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45983.265149999999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45983.265149999999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45983.265149999999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45983.265149999999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45983.265149999999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45983.265149999999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45983.265149999999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45983.265149999999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45983.265149999999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45983.265149999999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45983.265149999999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45983.265149999999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45983.265149999999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45983.265149999999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45983.265149999999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45983.265149999999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45983.265149999999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45983.265149999999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45983.265149999999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45983.265149999999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45983.265149999999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45983.265149999999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45983.265149999999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45983.265149999999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45983.265149999999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45983.265149999999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45983.265149999999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45983.265149999999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45983.265149999999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45983.265149999999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45983.265149999999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45983.265149999999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279.78443240740307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0.28112222222262062</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0.14461759258847451</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3.1245370337273926E-3</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45983.265149999999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45983.265149999999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45983.265149999999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45983.265149999999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45983.265149999999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45983.265149999999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45983.265149999999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45983.265149999999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45983.265149999999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45983.265149999999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45983.265149999999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45983.265149999999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45983.265149999999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45983.265149999999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45983.265149999999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45983.265149999999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45983.265149999999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45983.265149999999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45983.265149999999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45983.265149999999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45983.265149999999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45983.265149999999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45983.265149999999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45983.265149999999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45983.265149999999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45983.265149999999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45983.265149999999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45983.265149999999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45983.265149999999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45983.265149999999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45983.265149999999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45983.265149999999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45983.265149999999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45983.265149999999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45983.265149999999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45983.265149999999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45983.265149999999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45983.265149999999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45983.265149999999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45983.265149999999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45983.265149999999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45983.265149999999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45983.265149999999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45983.265149999999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45983.265149999999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45983.265149999999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45983.265149999999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45983.265149999999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45983.265149999999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45983.265149999999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45983.265149999999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45983.265149999999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45983.265149999999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45983.265149999999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45983.265149999999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45983.265149999999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45983.265149999999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45983.265149999999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45983.265149999999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45983.265149999999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45983.265149999999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45983.265149999999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45983.265149999999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45983.265149999999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45983.265149999999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45983.265149999999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45983.265149999999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45983.265149999999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45983.265149999999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45983.265149999999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45983.265149999999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45983.265149999999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45983.265149999999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45983.265149999999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45983.265149999999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45983.265149999999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45983.265149999999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45983.265149999999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45983.265149999999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45983.265149999999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45983.265149999999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45983.265149999999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45983.265149999999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45983.265149999999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45983.265149999999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45983.265149999999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45983.265149999999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45983.265149999999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45983.265149999999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45983.265149999999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45983.265149999999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45983.265149999999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45983.265149999999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45983.265149999999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45983.265149999999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45983.265149999999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45983.265149999999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45983.265149999999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45983.265149999999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45983.265149999999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45983.265149999999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45983.265149999999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45983.265149999999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45983.265149999999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45983.265149999999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45983.265149999999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45983.265149999999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45983.265149999999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45983.265149999999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45983.265149999999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45983.265149999999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45983.265149999999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45983.265149999999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45983.265149999999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45983.265149999999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45983.265149999999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45983.265149999999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45983.265149999999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45983.265149999999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45983.265149999999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45983.265149999999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45983.265149999999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45983.265149999999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45983.265149999999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45983.265149999999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45983.265149999999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45983.265149999999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45983.265149999999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45983.265149999999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45983.265149999999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45983.265149999999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45983.265149999999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45983.265149999999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45983.265149999999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45983.265149999999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45983.265149999999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45983.265149999999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45983.265149999999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45983.265149999999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45983.265149999999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45983.265149999999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45983.265149999999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45983.265149999999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45983.265149999999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45983.265149999999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45983.265149999999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45983.265149999999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45983.265149999999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45983.265149999999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45983.265149999999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45983.265149999999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45983.265149999999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45983.265149999999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45983.265149999999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45983.265149999999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45983.265149999999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45983.265149999999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45983.265149999999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45983.265149999999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45983.265149999999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45983.265149999999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45983.265149999999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45983.265149999999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45983.265149999999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45983.265149999999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45983.265149999999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45983.265149999999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45983.265149999999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45983.265149999999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45983.265149999999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45983.265149999999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45983.265149999999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45983.265149999999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45983.265149999999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45983.265149999999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45983.265149999999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45983.265149999999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45983.265149999999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45983.265149999999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45983.265149999999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45983.265149999999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45983.265149999999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45983.265149999999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45983.265149999999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45983.265149999999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45983.265149999999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45983.265149999999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45983.265149999999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45983.265149999999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45983.265149999999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45983.265149999999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45983.265149999999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45983.265149999999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45983.265149999999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45983.265149999999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45983.265149999999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45983.265149999999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45983.265149999999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45983.265149999999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45983.265149999999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45983.265149999999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45983.265149999999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45983.265149999999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45983.265149999999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45983.265149999999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45983.265149999999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45983.265149999999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45983.265149999999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45983.265149999999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45983.265149999999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45983.265149999999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45983.265149999999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45983.265149999999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45983.265149999999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45983.265149999999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45983.265149999999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45983.265149999999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45983.265149999999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45983.265149999999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45983.265149999999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45983.265149999999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45983.265149999999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45983.265149999999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45983.265149999999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45983.265149999999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45983.265149999999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45983.265149999999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45983.265149999999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45983.265149999999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45983.265149999999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45983.265149999999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45983.265149999999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45983.265149999999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45983.265149999999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45983.265149999999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45983.265149999999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45983.265149999999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45983.265149999999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45983.265149999999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45983.265149999999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45983.265149999999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45983.265149999999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45983.265149999999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45983.265149999999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45983.265149999999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45983.265149999999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45983.265149999999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45983.265149999999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45983.265149999999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45983.265149999999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45983.265149999999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45983.265149999999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45983.265149999999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45983.265149999999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45983.265149999999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45983.265149999999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45983.265149999999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45983.265149999999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45983.265149999999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45983.265149999999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45983.265149999999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45983.265149999999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45983.265149999999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45983.265149999999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45983.265149999999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45983.265149999999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45983.265149999999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45983.265149999999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45983.265149999999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45983.265149999999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45983.265149999999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45983.265149999999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45983.265149999999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45983.265149999999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45983.265149999999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45983.265149999999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45983.265149999999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45983.265149999999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45983.265149999999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45983.265149999999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45983.265149999999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45983.265149999999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45983.265149999999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45983.265149999999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45983.265149999999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45983.265149999999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45983.265149999999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45983.265149999999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45983.265149999999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45983.265149999999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45983.265149999999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45983.265149999999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45983.265149999999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45983.265149999999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45983.265149999999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45983.265149999999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45983.265149999999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45983.265149999999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45983.265149999999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45983.265149999999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45983.265149999999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45983.265149999999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45983.265149999999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45983.265149999999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45983.265149999999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45983.265149999999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45983.265149999999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45983.265149999999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45983.265149999999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45983.265149999999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45983.265149999999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45983.265149999999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45983.265149999999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45983.265149999999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45983.265149999999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45983.265149999999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45983.265149999999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45983.265149999999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45983.265149999999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45983.265149999999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45983.265149999999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45983.265149999999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45983.265149999999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45983.265149999999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45983.265149999999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45983.265149999999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45983.265149999999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45983.265149999999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45983.265149999999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45983.265149999999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45983.265149999999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45983.265149999999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45983.265149999999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45983.265149999999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45983.265149999999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45983.265149999999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45983.265149999999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45983.265149999999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45983.265149999999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45983.265149999999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45983.265149999999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45983.265149999999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45983.265149999999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45983.265149999999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45983.265149999999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45983.265149999999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45983.265149999999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45983.265149999999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45983.265149999999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45983.265149999999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45983.265149999999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45983.265149999999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45983.265149999999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45983.265149999999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45983.265149999999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45983.265149999999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45983.265149999999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45983.265149999999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45983.265149999999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45983.265149999999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45983.265149999999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45983.265149999999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45983.265149999999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45983.265149999999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45983.265149999999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45983.265149999999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45983.265149999999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45983.265149999999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45983.265149999999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45983.265149999999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45983.265149999999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45983.265149999999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45983.265149999999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45983.265149999999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45983.265149999999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45983.265149999999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45983.265149999999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45983.265149999999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45983.265149999999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45983.265149999999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45983.265149999999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45983.265149999999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45983.265149999999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45983.265149999999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45983.265149999999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45983.265149999999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45983.265149999999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45983.265149999999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45983.265149999999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45983.265149999999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45983.265149999999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45983.265149999999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45983.265149999999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45983.265149999999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45983.265149999999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45983.265149999999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45983.265149999999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45983.265149999999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45983.265149999999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45983.265149999999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45983.265149999999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45983.265149999999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45983.265149999999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45983.265149999999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45983.265149999999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45983.265149999999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45983.265149999999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45983.265149999999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45983.265149999999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45983.265149999999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45983.265149999999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45983.265149999999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45983.265149999999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45983.265149999999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45983.265149999999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45983.265149999999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45983.265149999999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45983.265149999999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45983.265149999999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45983.265149999999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45983.265149999999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45983.265149999999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45983.265149999999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45983.265149999999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45983.265149999999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45983.265149999999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45983.265149999999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45983.265149999999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45983.265149999999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45983.265149999999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45983.265149999999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45983.265149999999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45983.265149999999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45983.265149999999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45983.265149999999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45983.265149999999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45983.265149999999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45983.265149999999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45983.265149999999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45983.265149999999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45983.265149999999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45983.265149999999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45983.265149999999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45983.265149999999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91.433089814810955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57.07627268518263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34.604038888886862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5.750346759261447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1.8918513888856978</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0.49659675925795455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0.40113379629474366</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R5</v>
      </c>
      <c r="C9" s="109">
        <v>1</v>
      </c>
      <c r="D9" s="109" t="s">
        <v>35462</v>
      </c>
      <c r="E9" s="109" t="s">
        <v>39100</v>
      </c>
      <c r="F9" s="109"/>
      <c r="G9" s="111">
        <f ca="1">IFERROR(NOW()-F9,"")</f>
        <v>45983.265149999999</v>
      </c>
      <c r="H9" s="109"/>
      <c r="I9" s="109" t="str">
        <f>IFERROR(VLOOKUP(D9,DB!A:F,6,0),"")</f>
        <v>SCECO</v>
      </c>
      <c r="J9" s="109" t="str">
        <f>IFERROR(VLOOKUP(D9,DB!A:G,7,0),"")</f>
        <v>Dead</v>
      </c>
      <c r="K9" s="109" t="s">
        <v>39126</v>
      </c>
      <c r="L9" s="109" t="str">
        <f>IFERROR(VLOOKUP(D9,DB!A:I,9,0),"")</f>
        <v>Latis</v>
      </c>
    </row>
    <row r="10" spans="1:13">
      <c r="A10" s="109"/>
      <c r="B10" s="109" t="str">
        <f>IFERROR(VLOOKUP(D10,DB!A:K,11,0),"")</f>
        <v/>
      </c>
      <c r="C10" s="109"/>
      <c r="D10" s="109"/>
      <c r="E10" s="109"/>
      <c r="F10" s="109"/>
      <c r="G10" s="111">
        <f ca="1">IFERROR(NOW()-F10,"")</f>
        <v>45983.265149999999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45983.265149999999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45983.265149999999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45983.265149999999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45983.265149999999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45983.265149999999</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45983.265149999999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45983.265149999999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45983.265149999999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45983.265149999999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45983.265149999999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45983.265149999999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45983.265149999999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45983.265149999999</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45983.265149999999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45983.265149999999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45983.265149999999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45983.265149999999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45983.265149999999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45983.265149999999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45983.265149999999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45983.265149999999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45983.265149999999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45983.265149999999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45983.265149999999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45983.265149999999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45983.265149999999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45983.265149999999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45983.265149999999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45983.265149999999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45983.265149999999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45983.265149999999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45983.265149999999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45983.265149999999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45983.265149999999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45983.265149999999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45983.265149999999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45983.265149999999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45983.265149999999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45983.265149999999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45983.265149999999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45983.265149999999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45983.265149999999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45983.265149999999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45983.265149999999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45983.265149999999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45983.265149999999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45983.265149999999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45983.265149999999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45983.265149999999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45983.265149999999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45983.265149999999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45983.265149999999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45983.265149999999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45983.265149999999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45983.265149999999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45983.265149999999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45983.265149999999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45983.265149999999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45983.265149999999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45983.265149999999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45983.265149999999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45983.265149999999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45983.265149999999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45983.265149999999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45983.265149999999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45983.265149999999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45983.265149999999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45983.265149999999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45983.265149999999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45983.265149999999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45983.265149999999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45983.265149999999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45983.265149999999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45983.265149999999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45983.265149999999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45983.265149999999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45983.265149999999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45983.265149999999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45983.265149999999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45983.265149999999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45983.265149999999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45983.265149999999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45983.265149999999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45983.265149999999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45983.265149999999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45983.265149999999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45983.265149999999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45983.265149999999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45983.265149999999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45983.265149999999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45983.265149999999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45983.265149999999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45983.265149999999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19" t="s">
        <v>29455</v>
      </c>
      <c r="E2" s="109" t="s">
        <v>39021</v>
      </c>
      <c r="F2" s="121">
        <v>45983.189641203702</v>
      </c>
      <c r="G2" s="104">
        <f t="shared" ref="G2:G25" ca="1" si="0">IFERROR(NOW()-F2,"-")</f>
        <v>7.5508796297071967E-2</v>
      </c>
      <c r="H2" s="121">
        <v>45983.18959490741</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45983.265149999999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45983.265149999999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45983.265149999999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45983.265149999999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45983.265149999999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45983.265149999999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45983.265149999999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45983.265149999999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45983.265149999999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45983.265149999999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45983.265149999999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45983.265149999999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45983.265149999999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45983.265149999999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45983.265149999999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45983.265149999999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45983.265149999999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45983.265149999999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45983.265149999999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45983.265149999999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45983.265149999999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45983.265149999999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45983.265149999999</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